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motabilityoperations.sharepoint.com/sites/ESGSustainability/Shared Documents/General/Reporting &amp; Tools/Impact Report/FY25/Final/"/>
    </mc:Choice>
  </mc:AlternateContent>
  <xr:revisionPtr revIDLastSave="0" documentId="8_{85E49BF3-F65F-45D7-B79E-004C1DAA8B14}" xr6:coauthVersionLast="47" xr6:coauthVersionMax="47" xr10:uidLastSave="{00000000-0000-0000-0000-000000000000}"/>
  <bookViews>
    <workbookView xWindow="-110" yWindow="-110" windowWidth="19420" windowHeight="11500" xr2:uid="{08D77F28-99AB-47F5-BD4C-A6F2A211B929}"/>
  </bookViews>
  <sheets>
    <sheet name="Introduction" sheetId="1" r:id="rId1"/>
    <sheet name="Glossary" sheetId="9" r:id="rId2"/>
    <sheet name="Ratings" sheetId="8" r:id="rId3"/>
    <sheet name="Targets" sheetId="7" r:id="rId4"/>
    <sheet name="DMA" sheetId="10" r:id="rId5"/>
    <sheet name="CSA" sheetId="14" r:id="rId6"/>
    <sheet name="Carbon footprint" sheetId="2" r:id="rId7"/>
    <sheet name="People information" sheetId="3" r:id="rId8"/>
  </sheets>
  <definedNames>
    <definedName name="_xlnm._FilterDatabase" localSheetId="1" hidden="1">Glossary!$B$7:$D$7</definedName>
    <definedName name="_xlnm._FilterDatabase" localSheetId="2" hidden="1">Ratings!$B$2:$H$2</definedName>
    <definedName name="_xlnm._FilterDatabase" localSheetId="3" hidden="1">Targets!$B$2:$F$2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2" l="1"/>
  <c r="G84" i="2"/>
  <c r="G85" i="2"/>
  <c r="G87" i="2" s="1"/>
  <c r="G86" i="2"/>
  <c r="G61" i="2"/>
  <c r="E61" i="2" l="1"/>
  <c r="E85" i="2" s="1"/>
  <c r="D61" i="2"/>
  <c r="D85" i="2" s="1"/>
  <c r="C61" i="2"/>
  <c r="C85" i="2" s="1"/>
  <c r="F61" i="2"/>
  <c r="F85" i="2" s="1"/>
  <c r="E57" i="2"/>
  <c r="D57" i="2"/>
  <c r="C57" i="2"/>
  <c r="F57" i="2"/>
  <c r="G57" i="2"/>
  <c r="G53" i="2"/>
  <c r="G43" i="2"/>
  <c r="E53" i="2"/>
  <c r="D53" i="2"/>
  <c r="C53" i="2"/>
  <c r="F53" i="2"/>
  <c r="C43" i="2"/>
  <c r="D43" i="2"/>
  <c r="E43" i="2"/>
  <c r="F43" i="2"/>
  <c r="E84" i="2" l="1"/>
  <c r="F86" i="2"/>
  <c r="F87" i="2" s="1"/>
  <c r="E86" i="2"/>
  <c r="E87" i="2" s="1"/>
  <c r="D84" i="2"/>
  <c r="C84" i="2"/>
  <c r="C86" i="2"/>
  <c r="C87" i="2" s="1"/>
  <c r="C83" i="2"/>
  <c r="D83" i="2"/>
  <c r="E83" i="2"/>
  <c r="F84" i="2"/>
  <c r="F83" i="2"/>
  <c r="D86" i="2"/>
  <c r="D87" i="2" s="1"/>
</calcChain>
</file>

<file path=xl/sharedStrings.xml><?xml version="1.0" encoding="utf-8"?>
<sst xmlns="http://schemas.openxmlformats.org/spreadsheetml/2006/main" count="1080" uniqueCount="517">
  <si>
    <t>Diesel used in company cars</t>
  </si>
  <si>
    <t>Petrol used in company cars</t>
  </si>
  <si>
    <t>Hybrid company cars</t>
  </si>
  <si>
    <t>Electric company cars</t>
  </si>
  <si>
    <t>Other fuels</t>
  </si>
  <si>
    <t>Refrigerants</t>
  </si>
  <si>
    <t>Purchased electricity</t>
  </si>
  <si>
    <t>n/a</t>
  </si>
  <si>
    <t>Total Number of Employees</t>
  </si>
  <si>
    <t>FY24</t>
  </si>
  <si>
    <t>Employees by Office Location</t>
  </si>
  <si>
    <t>Bristol</t>
  </si>
  <si>
    <t>London</t>
  </si>
  <si>
    <t>Edinburgh</t>
  </si>
  <si>
    <t>Coalville</t>
  </si>
  <si>
    <t>Field</t>
  </si>
  <si>
    <t>Employees by Age</t>
  </si>
  <si>
    <t>&lt; 20 years</t>
  </si>
  <si>
    <t>20-29 years</t>
  </si>
  <si>
    <t>30-39 years</t>
  </si>
  <si>
    <t>40-49 years</t>
  </si>
  <si>
    <t>50-59 years</t>
  </si>
  <si>
    <t>60+ years</t>
  </si>
  <si>
    <t>Employees by Contract</t>
  </si>
  <si>
    <t>Full-Time</t>
  </si>
  <si>
    <t>Part-Time</t>
  </si>
  <si>
    <t>Hires and Leavers</t>
  </si>
  <si>
    <t>New Starters</t>
  </si>
  <si>
    <t>Leavers</t>
  </si>
  <si>
    <t>Attrition Rate</t>
  </si>
  <si>
    <t>Male</t>
  </si>
  <si>
    <t>Female</t>
  </si>
  <si>
    <t>White</t>
  </si>
  <si>
    <t>Asian or Asian British</t>
  </si>
  <si>
    <t>Black, Black British, Caribbean, or African</t>
  </si>
  <si>
    <t>Mixed, or multiple ethnic groups</t>
  </si>
  <si>
    <t>Other ethnic groups</t>
  </si>
  <si>
    <t>Gender Pay Gap</t>
  </si>
  <si>
    <t>Mean Pay Gap</t>
  </si>
  <si>
    <t>Median Pay Gap</t>
  </si>
  <si>
    <t>Mean Bonus Pay Gap</t>
  </si>
  <si>
    <t>Median Bonus Pay Gap</t>
  </si>
  <si>
    <t>Proportion of Employees declaring a disability</t>
  </si>
  <si>
    <t>Amount raised by employees</t>
  </si>
  <si>
    <t>Amount matched by MO</t>
  </si>
  <si>
    <t>Charitable Nominations</t>
  </si>
  <si>
    <t>Volunteering</t>
  </si>
  <si>
    <t>AA</t>
  </si>
  <si>
    <t>Sustainalytics</t>
  </si>
  <si>
    <t>CDP</t>
  </si>
  <si>
    <t>Bloomberg</t>
  </si>
  <si>
    <t>FY23</t>
  </si>
  <si>
    <t>FY22</t>
  </si>
  <si>
    <t>FY25</t>
  </si>
  <si>
    <t>Total Scope 2 Emissions (location-based)</t>
  </si>
  <si>
    <t>Total Scope 2 Emissions (market-based)</t>
  </si>
  <si>
    <t>FY21</t>
  </si>
  <si>
    <t>unavailable</t>
  </si>
  <si>
    <t>Glossary</t>
  </si>
  <si>
    <t>Defnition</t>
  </si>
  <si>
    <t>ESG</t>
  </si>
  <si>
    <t>Environment, social and governance</t>
  </si>
  <si>
    <t>CO2</t>
  </si>
  <si>
    <t>CO2e</t>
  </si>
  <si>
    <t>GRI</t>
  </si>
  <si>
    <t>SASB</t>
  </si>
  <si>
    <t>UN SDG</t>
  </si>
  <si>
    <t>TCFD</t>
  </si>
  <si>
    <t>TNFD</t>
  </si>
  <si>
    <t>TPT</t>
  </si>
  <si>
    <t>DMA</t>
  </si>
  <si>
    <t>CSA</t>
  </si>
  <si>
    <t>EV/EVs</t>
  </si>
  <si>
    <t>Double materiality assessment</t>
  </si>
  <si>
    <t>Climate scenario analysis</t>
  </si>
  <si>
    <t>Transition plan taskforce</t>
  </si>
  <si>
    <t>Carbon dioxide</t>
  </si>
  <si>
    <t>Carbon dioxide equivalent</t>
  </si>
  <si>
    <t>United Nations Sustainable Development Goals</t>
  </si>
  <si>
    <t>Taskforce for climate-related financial disclosures</t>
  </si>
  <si>
    <t>Taskforce for nature-related financial disclosures</t>
  </si>
  <si>
    <t>MSCI</t>
  </si>
  <si>
    <t>B Corp</t>
  </si>
  <si>
    <t>SBT</t>
  </si>
  <si>
    <t>SBTi</t>
  </si>
  <si>
    <t>Aspirational goal</t>
  </si>
  <si>
    <t>Scope 1 and 2</t>
  </si>
  <si>
    <t>Scope 3</t>
  </si>
  <si>
    <t>Intensity ratio</t>
  </si>
  <si>
    <t>EDI</t>
  </si>
  <si>
    <t>Meaning</t>
  </si>
  <si>
    <t>MO</t>
  </si>
  <si>
    <t>Abbreviation/Term</t>
  </si>
  <si>
    <t>SCOC</t>
  </si>
  <si>
    <t>Supplier code of conduct</t>
  </si>
  <si>
    <t>Motability Operations</t>
  </si>
  <si>
    <t>Equity, diversity and inclusion</t>
  </si>
  <si>
    <t>Science Based Targets Initiative</t>
  </si>
  <si>
    <t>Science-based targets</t>
  </si>
  <si>
    <t>B Corporation</t>
  </si>
  <si>
    <t>An abbreviation of Motability Operations, referring to Motability Operations Ltd, the commercial orgaisation that runs the Motability Scheme in the UK.</t>
  </si>
  <si>
    <t>A doucment outlining the expected standards of behaviour for suppliers.</t>
  </si>
  <si>
    <t>Also referred to as intensity metric</t>
  </si>
  <si>
    <t>Targets</t>
  </si>
  <si>
    <t>Strategic pillar</t>
  </si>
  <si>
    <t>A strong Motability Scheme</t>
  </si>
  <si>
    <t>Target type</t>
  </si>
  <si>
    <t>External alignment</t>
  </si>
  <si>
    <t>Target</t>
  </si>
  <si>
    <t>A thriving society</t>
  </si>
  <si>
    <t>A greener tomorrow</t>
  </si>
  <si>
    <t>Goal year</t>
  </si>
  <si>
    <t>Reduce scope 1 and 2 absolute emissions by 50.4% by 2032</t>
  </si>
  <si>
    <t>Reduce scope 1 and 2 absolute emissions by 90% by 2050</t>
  </si>
  <si>
    <t>Reduce scope 3 emissions by 58.1% by 2032 (intensity metric)</t>
  </si>
  <si>
    <t>Reduce scope 3 emissions by 97% by 2050 (intensity metric)</t>
  </si>
  <si>
    <t>Achieve EDI and engagement parity in line with the UK census at all levels by 2030</t>
  </si>
  <si>
    <t>Support 8 out of 10 customers in the UK to seamlessly transition to an electric vehicle by 2032</t>
  </si>
  <si>
    <t>Meet and exceed our science-based targets across all scopes by 2032 and reach a net zero position by 2050 at the latest</t>
  </si>
  <si>
    <t>2032
2050</t>
  </si>
  <si>
    <t>Raise 100% of new capital under a Sustainability Funding Framework by 2032</t>
  </si>
  <si>
    <t>Carbon Footprint</t>
  </si>
  <si>
    <t>Category</t>
  </si>
  <si>
    <t>Name</t>
  </si>
  <si>
    <t>Definition</t>
  </si>
  <si>
    <t>Scope</t>
  </si>
  <si>
    <t>Everything we buy that isn't a vehicle</t>
  </si>
  <si>
    <t>Vehicle manufacturing emissions</t>
  </si>
  <si>
    <t>Emissions from producing fuel or lost transporting energy for company cars</t>
  </si>
  <si>
    <t>Factory to dealer transport emissions</t>
  </si>
  <si>
    <t>Office waste and recycling</t>
  </si>
  <si>
    <t>Business travel excluding commuting</t>
  </si>
  <si>
    <t>Employee commuting</t>
  </si>
  <si>
    <t>Moving cars before and after we sell them</t>
  </si>
  <si>
    <t>The lifetime emissions of the vehicles we sell</t>
  </si>
  <si>
    <t>Purchased Goods and Services</t>
  </si>
  <si>
    <t>Capital Goods</t>
  </si>
  <si>
    <t>Fuel- and energy-related activities</t>
  </si>
  <si>
    <t>Upstream transport and distribution</t>
  </si>
  <si>
    <t>Waste generated in operations</t>
  </si>
  <si>
    <t>Business travel</t>
  </si>
  <si>
    <t>U#pstream leased assets</t>
  </si>
  <si>
    <t>Downstream transport and distribution</t>
  </si>
  <si>
    <t>Use of sold products</t>
  </si>
  <si>
    <t>Downstream leased assets</t>
  </si>
  <si>
    <t>Scope 1</t>
  </si>
  <si>
    <t>Scope 2</t>
  </si>
  <si>
    <t>NA</t>
  </si>
  <si>
    <t>Natural gas</t>
  </si>
  <si>
    <t>Gas used in our operations</t>
  </si>
  <si>
    <t>Electricity used in our operations</t>
  </si>
  <si>
    <t>Fuel for company vehicles</t>
  </si>
  <si>
    <t>Plug-in hybrid electric company cars</t>
  </si>
  <si>
    <t>Fuels purchased for other purposes</t>
  </si>
  <si>
    <t>Gases in air-conditioning and cooling systems</t>
  </si>
  <si>
    <t>Electricity for company vehicles</t>
  </si>
  <si>
    <t>Electricity to charge company Evs</t>
  </si>
  <si>
    <t>The tailpipe emissions of vehicles on the Scheme plus the emissions from producing fuel or lost transporting energy for the fleet</t>
  </si>
  <si>
    <t>Material topic</t>
  </si>
  <si>
    <t>Financial materiality</t>
  </si>
  <si>
    <t>Impact materiality</t>
  </si>
  <si>
    <t>People information</t>
  </si>
  <si>
    <t>Employees by ethnicity</t>
  </si>
  <si>
    <t>Employees by gender</t>
  </si>
  <si>
    <t>Employees by disability</t>
  </si>
  <si>
    <t>Matched fundraising</t>
  </si>
  <si>
    <t>Number of charities submitted</t>
  </si>
  <si>
    <t>Amount donated by MO</t>
  </si>
  <si>
    <t>Hours spent volunteering</t>
  </si>
  <si>
    <t>Equivalent financial impact</t>
  </si>
  <si>
    <t>Equivalent number of individuals benefitting</t>
  </si>
  <si>
    <t>ISS ESG</t>
  </si>
  <si>
    <t>Sustainable Fitch</t>
  </si>
  <si>
    <t>D-</t>
  </si>
  <si>
    <t>A</t>
  </si>
  <si>
    <t>A+</t>
  </si>
  <si>
    <t>CCC</t>
  </si>
  <si>
    <t>AAA</t>
  </si>
  <si>
    <t>Rating agencies</t>
  </si>
  <si>
    <t>Electric vehicle(s)</t>
  </si>
  <si>
    <t>Carbon dioxide, a greenhouse gas released mainly by burning fossil fuels.</t>
  </si>
  <si>
    <t>A way to express all greenhouse gases as if they were amounts of CO2.</t>
  </si>
  <si>
    <t>Equity, diversity, and inclusion efforts to ensure fairness and representation.</t>
  </si>
  <si>
    <t>Disclosure of how a company manages a sustainability topic.</t>
  </si>
  <si>
    <t>A business certified by B Lab that meets high social and environmental standards.</t>
  </si>
  <si>
    <t>Environmental, social, and governance factors used to judge a company’s responsibility.</t>
  </si>
  <si>
    <t>Electric vehicle(s) that run on electricity instead of petrol or diesel.</t>
  </si>
  <si>
    <t>A global standard for how companies report sustainability information.</t>
  </si>
  <si>
    <t xml:space="preserve">The emissions of our vehicles, divided by the number of vehicles on the Scheme or sold that year. It allows us to track the average emissions of fleet vehicles over time, independently of fleet size. </t>
  </si>
  <si>
    <t>Standards that guide companies on what sustainability info investors need.</t>
  </si>
  <si>
    <t>A target for cutting emissions in line with climate science.</t>
  </si>
  <si>
    <t>The organization that sets and approves science-based climate targets.</t>
  </si>
  <si>
    <t>Emissions from everything else in a company’s value chain.</t>
  </si>
  <si>
    <t>Emissions from a company’s own operations and purchased energy.</t>
  </si>
  <si>
    <t>A framework for reporting climate-related risks and opportunities.</t>
  </si>
  <si>
    <t>A framework for reporting nature-related risks and impacts.</t>
  </si>
  <si>
    <t>A UK framework for companies to disclose transition plans for reaching net zero.</t>
  </si>
  <si>
    <t>The United Nations’ 17 global goals for a fairer and more sustainable world.</t>
  </si>
  <si>
    <t>A method used to explore how different future climate conditions could affect a business.</t>
  </si>
  <si>
    <t>A long-term target set for the business to aspire to.</t>
  </si>
  <si>
    <t>Global Reporting Initiative</t>
  </si>
  <si>
    <t>Sustainability Accounting Standards Board</t>
  </si>
  <si>
    <t>Direct emissions</t>
  </si>
  <si>
    <t>Indirect emissions</t>
  </si>
  <si>
    <t>Stretch goals</t>
  </si>
  <si>
    <t>Industry classification</t>
  </si>
  <si>
    <t>C+</t>
  </si>
  <si>
    <t>Prime</t>
  </si>
  <si>
    <t>Average</t>
  </si>
  <si>
    <t>Low Risk</t>
  </si>
  <si>
    <t>Above Median</t>
  </si>
  <si>
    <t>Lowest available score</t>
  </si>
  <si>
    <t>Road and Rail Transport</t>
  </si>
  <si>
    <t>B</t>
  </si>
  <si>
    <t>Equipment and Vehicle Rental</t>
  </si>
  <si>
    <t>Good</t>
  </si>
  <si>
    <t>Descriptor</t>
  </si>
  <si>
    <t>Rating agency</t>
  </si>
  <si>
    <t>Highest available score</t>
  </si>
  <si>
    <t>Diversified Financials</t>
  </si>
  <si>
    <t>Total Scope 1 emissions</t>
  </si>
  <si>
    <t>FY21 emissions
(tCO2e)</t>
  </si>
  <si>
    <t>FY22 emissions
(tCO2e)</t>
  </si>
  <si>
    <t>FY23 emissions
(tCO2e)</t>
  </si>
  <si>
    <t>FY24 emissions
(tCO2e)</t>
  </si>
  <si>
    <t>FY25 emissions
(tCO2e)</t>
  </si>
  <si>
    <t>Electricity from Company EVs</t>
  </si>
  <si>
    <t>Total Scope 3 emissions</t>
  </si>
  <si>
    <t>Purchased Goods and Services (Total Spend)</t>
  </si>
  <si>
    <t>Purchased Goods and Services (Water)</t>
  </si>
  <si>
    <t>Business travel (Taxis)</t>
  </si>
  <si>
    <t>Business travel (Flights)</t>
  </si>
  <si>
    <t>Business travel (Rail)</t>
  </si>
  <si>
    <t>Business travel (Non-owned Vehicles)</t>
  </si>
  <si>
    <t>Business travel (Hotel Stays)</t>
  </si>
  <si>
    <t>Upstream leased assets</t>
  </si>
  <si>
    <t>Processing of sold products</t>
  </si>
  <si>
    <t>End of life treatment</t>
  </si>
  <si>
    <t>Franchises</t>
  </si>
  <si>
    <t>Investments</t>
  </si>
  <si>
    <t>Total Scope 3</t>
  </si>
  <si>
    <t>% Scope 3</t>
  </si>
  <si>
    <t>Total Scope 1 &amp; 2
(market-based)</t>
  </si>
  <si>
    <t>Total Scope 1 &amp; 2
(location-based)</t>
  </si>
  <si>
    <t>Total emissions
(location-based)</t>
  </si>
  <si>
    <t>N/A</t>
  </si>
  <si>
    <t>MO ambition</t>
  </si>
  <si>
    <t xml:space="preserve">50% of all vehicles leased through the Motability Scheme to be British built by 2035 </t>
  </si>
  <si>
    <t>Fuel and energy-related activities</t>
  </si>
  <si>
    <t>Climate Scenario Analysis</t>
  </si>
  <si>
    <t>ESG Data Book</t>
  </si>
  <si>
    <t>Risk Description</t>
  </si>
  <si>
    <t>Potential Financial Impact</t>
  </si>
  <si>
    <t>Risk Type</t>
  </si>
  <si>
    <t>Time Horizon</t>
  </si>
  <si>
    <t>Controls</t>
  </si>
  <si>
    <t>Inherent (Gross) Impact</t>
  </si>
  <si>
    <t>Inherent (Gross) Likelihood</t>
  </si>
  <si>
    <t>Inherent (Gross) Risk</t>
  </si>
  <si>
    <t>Residual (Net) Impact</t>
  </si>
  <si>
    <t>Residual (Net) Likelihood</t>
  </si>
  <si>
    <t>Residual (Net) Risk</t>
  </si>
  <si>
    <t>Changes in residual values of vehicles (decreased value of assets) due to changing climate-related regulations, consumer behaviour or infrastructure changes</t>
  </si>
  <si>
    <t>Decreased asset value or asset useful life leading to write-offs, asset impairment or early retirement of existing assets</t>
  </si>
  <si>
    <t>Transition</t>
  </si>
  <si>
    <t>Long term</t>
  </si>
  <si>
    <t>- Quarterly forecasting of residual value movements</t>
  </si>
  <si>
    <t>Very High</t>
  </si>
  <si>
    <t>High (25-50%)</t>
  </si>
  <si>
    <t>High</t>
  </si>
  <si>
    <t>Low (1-5%)</t>
  </si>
  <si>
    <t>- Use the Bank of Englands climate scenarios to calculate residual value and incorporating results into the Economic Capital process</t>
  </si>
  <si>
    <t>Low carbon scenario</t>
  </si>
  <si>
    <t>- Use of different external data sources and forecasts to support forecasting of future residual values.</t>
  </si>
  <si>
    <t>Implementation of carbon pricing and taxation could impact vehicle manufacturers in MO's supply chain, indirectly increasing operational expenditure</t>
  </si>
  <si>
    <t>Increased operating costs</t>
  </si>
  <si>
    <t>Medium term</t>
  </si>
  <si>
    <t>- Supply chain diversification through purchasing the fleet from a range of car manufacturers globally</t>
  </si>
  <si>
    <t>Medium (5-25%)</t>
  </si>
  <si>
    <t>- Quarterly pricing cycles enabling quick reactions to prices and negotiation cycle with manufactuers to secure discounts</t>
  </si>
  <si>
    <t>- Close management of manufactuers by the account management function providing early oversight of potential price changes</t>
  </si>
  <si>
    <t>- Increasing advanced payment to cover the cost increase</t>
  </si>
  <si>
    <t>Reduction in the range and services MO are able to offer due to emerging climate-related legislation (e.g. ZEV Mandate)</t>
  </si>
  <si>
    <t>Reduced revenue due to lower demand for services as a result of limited range offering</t>
  </si>
  <si>
    <t>- Quick reactions to changes in legislation and market with regards to shifting fleet profile as the majority of fleet vehicles are on three-year lease agreements</t>
  </si>
  <si>
    <t>- Track the percentage of EV's within the fleet. Set aspirational goal to transition 8 out of 10 customers into an electric vehicle by 2032</t>
  </si>
  <si>
    <t>Not complying to the current and upcoming mandatory climate-related regulations, resulting in fines and/or reputational damage</t>
  </si>
  <si>
    <t>Increased operating costs due to potential fines and needing to respond to regulation</t>
  </si>
  <si>
    <t>- Already compliant with all relevant climate-related regulations e.g. SECR and UK-CFD</t>
  </si>
  <si>
    <t>Medium</t>
  </si>
  <si>
    <t>Low</t>
  </si>
  <si>
    <t>- Legal team is responsible for monitoring current and future legislation</t>
  </si>
  <si>
    <t>Reduced revenue from decreased demand for services due to reputational damage</t>
  </si>
  <si>
    <t>- Risk team and legal team perform compliance checks against regulations</t>
  </si>
  <si>
    <t>- Additionally, the sustainability team performs horizon scanning for upcoming regulation and are responsible for delivering the required reporting against current regulation.</t>
  </si>
  <si>
    <t>Changing stakeholder sentiment resulting in difficulty in attracting funding if investors become dissatisfied with MO's ESG strategy</t>
  </si>
  <si>
    <t>Decreased access to investment</t>
  </si>
  <si>
    <t>- Managing rating agencies (financial and ESG) to maintain credible investment ratings and ESG credential.</t>
  </si>
  <si>
    <t>- Collaboration with shareholder banks to facilitate bond investment roadshows to showcase MO's performance and business plans</t>
  </si>
  <si>
    <t>- Aspirational Goal set that by 2030, 100% of new finance will be sustainability-linked</t>
  </si>
  <si>
    <t>- Sustainability-linked loan in place which has KPIs linked to sustainability performance</t>
  </si>
  <si>
    <t>- The current social bond framework wil be moving towards a sustainability bond framework with a combination of social and green bond issuance. Bonds will start to be issued from early 2025.</t>
  </si>
  <si>
    <t>Supply chain challenges for the production of EVs due to availability of materials needed (focused on EV availability and cost)</t>
  </si>
  <si>
    <t>Increased operating costs due to rising vehicle prices</t>
  </si>
  <si>
    <t>Changing consumer behaviour (e.g. attitude towards climate, the environment and ICE car travel as well as attitudes to using EVs) resulting in less people using the Motability allowance for MO leased vehicles</t>
  </si>
  <si>
    <t>Reduced revenue due to reduced demand for services</t>
  </si>
  <si>
    <t>- Wrap around care offering making MO's service reliable and attractive to people with disabilities over public transport or alternative options of travel</t>
  </si>
  <si>
    <t>- Mo investing in EV support and education for customers e.g. EV charging</t>
  </si>
  <si>
    <t>High carbon scenario</t>
  </si>
  <si>
    <t>- Dedicated teams focussed on EVs e.g. customer services and MOEV</t>
  </si>
  <si>
    <t>(Un)availability/Cost of renewables to be able to reach SBTs and Net Zero target</t>
  </si>
  <si>
    <t>Near term</t>
  </si>
  <si>
    <t>- Transition to new London office will reduce energy usage by half</t>
  </si>
  <si>
    <t>Very Low</t>
  </si>
  <si>
    <t>Accepted</t>
  </si>
  <si>
    <t>Very Low (&lt;1%)</t>
  </si>
  <si>
    <t>- Controls in buildings to reduce consumption e.g. timed lighting, heating controls, tap sensors</t>
  </si>
  <si>
    <t>- Solar panels installed in Bristol and Edinburgh to enable self-generation</t>
  </si>
  <si>
    <t>- Redevelopment of the Coalville refurbishment site includes a number of controls to reduce energy consumption e.g. solar panels</t>
  </si>
  <si>
    <t>- Workplace teams in each location monitor building consumption</t>
  </si>
  <si>
    <t>Limited skilled workers who can maintain the operation of EVs</t>
  </si>
  <si>
    <t>Write-off or early retirement of assets and reduced resale value</t>
  </si>
  <si>
    <t>- The Coalville academy will be upskilling workers</t>
  </si>
  <si>
    <t>- Dealer partner managers managing group and dealer relationships nationally</t>
  </si>
  <si>
    <t>Insufficient/limited EV charging infrastructure across the UK could slow the uptake of EVs and make the transition to EVs challenging</t>
  </si>
  <si>
    <t>Reduced demand for MO product offering as customers do not want to use EVs</t>
  </si>
  <si>
    <t>- Investment in infrastructure support e.g. partnered with Ohme to offer free-of-charge domestic charging points to customers choosing to lease an electric vehicle</t>
  </si>
  <si>
    <t>Very High (&gt;50%)</t>
  </si>
  <si>
    <t>- Trials being conducted with EV charging providers to identify the right solutions for the customer and increase the diversification of suppliers</t>
  </si>
  <si>
    <t>R&amp;D expenditures in new and alternative technologies</t>
  </si>
  <si>
    <t>New technologies such as EVs could underperform</t>
  </si>
  <si>
    <t>- Supporting in EWAV development</t>
  </si>
  <si>
    <t>- Provision of wrap around care</t>
  </si>
  <si>
    <t>- Effective customer complaints management</t>
  </si>
  <si>
    <t>- Dealer partnership managers identifying issues early</t>
  </si>
  <si>
    <t>Reputational risks associated with not hitting MO's verified Science based target or other environmental commitments (e.g. waste, water, biodiversity)</t>
  </si>
  <si>
    <t>Reduced revenue from decreased demand for services</t>
  </si>
  <si>
    <t>- Dedicated sustainability team responsible for managing and monitoring progress against KPIs</t>
  </si>
  <si>
    <t>- Measurement of carbon footprint on an annual basis tracking against target progress.</t>
  </si>
  <si>
    <t>Reduced revenue from negative impact on workforce management and planning (e.g. employee attraction and retention)</t>
  </si>
  <si>
    <t>- Implementation of data systems and development of and IMS (Integrated management system)</t>
  </si>
  <si>
    <t>- Remuneration linked to sustainability KPIs to hold management responsible</t>
  </si>
  <si>
    <t>Reduced revenue from supply chain disruptions</t>
  </si>
  <si>
    <t>- Sustainability targets built into sustainability linked loans</t>
  </si>
  <si>
    <t>Reputational risks if MO do not transition successfully to an EV fleet</t>
  </si>
  <si>
    <t>- MO have set an aspirational goal to address the challenges customers face as the industry moves to electric, aiming to seamlessly transition 8 out of 10 customers into an electric vehicle by 2032</t>
  </si>
  <si>
    <t>- Education of customers around use of EVs</t>
  </si>
  <si>
    <t>- Ensuring adequate supply and choice of EVs available for cutomers</t>
  </si>
  <si>
    <t>Physical impacts of climate change including flooding and extreme weather causing disruption to third party supplier physical infrastructure such as dealers, service centres, vehicle manufacturers</t>
  </si>
  <si>
    <t>Reduced revenue from decreased fleet supply due to supply chain disruption</t>
  </si>
  <si>
    <t>Physical</t>
  </si>
  <si>
    <t>- Highly diversified supply chain to reduce risk of a single point of failure</t>
  </si>
  <si>
    <t>- Defined business continity resppnse plans. Formulation of a cross functional group dedicated to work out and manage business continuity events.</t>
  </si>
  <si>
    <t>Increased operating costs due to supply chain disruption driving up costs</t>
  </si>
  <si>
    <t>- Quarterly pricing cycle allows a quick reaction to price fluctuations and dedicated account managers gives early oversight of these challanges (Strong supplier relationships and communication)</t>
  </si>
  <si>
    <t>Risk of increased insurance claims and associated losses with respect to our fleet as a result of increased UK flooding activity and other extreme weather events</t>
  </si>
  <si>
    <t>Increased insurance premiums and potential for reduced availability of insurance on some assets</t>
  </si>
  <si>
    <t>- Insurance team monitors claim frequencies and values, noting extreme weather events and any correlated claims</t>
  </si>
  <si>
    <t>- Our Economic Capital process is designed to protect the business against extreme shock events. This covers both Insurance and Operational Losses (more of a final backstop)</t>
  </si>
  <si>
    <t>Climate-related severe weather events disrupt or damage MO's direct operations e.g. offices and refurbishment centre</t>
  </si>
  <si>
    <t>Increased capital costs (e.g. damage to facilities)</t>
  </si>
  <si>
    <t>- Well-established continuity response plans in place including homeworking, system resilience and disaster recovery</t>
  </si>
  <si>
    <t>-Buildings dispersed across the UK</t>
  </si>
  <si>
    <t>Reduced revenue and higher costs from negative impact on workforce (e.g. health, safety, absenteeism)</t>
  </si>
  <si>
    <t>- Economic Capital process is designed to protect the business against extreme shock events. This covers both Insurance and Operational Losses</t>
  </si>
  <si>
    <t>OPPORTUNITIES</t>
  </si>
  <si>
    <t>Opportunity Description</t>
  </si>
  <si>
    <t>Impact</t>
  </si>
  <si>
    <t>Likelihood</t>
  </si>
  <si>
    <t>Overall Opportunity</t>
  </si>
  <si>
    <t>Potential increased value of fleet if MO successfully transitions fleet to EVs, due to the UK government's EV policy</t>
  </si>
  <si>
    <t>Very high</t>
  </si>
  <si>
    <t>Increased choice and improved affordability of zero emission vehicles resulting from the ban on new petrol and diesel cars from 2035</t>
  </si>
  <si>
    <t>Developing partnerships and investing in product innovation that has a reduced negative impact on the environment, drives the transition to EVs.</t>
  </si>
  <si>
    <t>Improved reputation and/or external ratings (financial and ESG) as a result of complying with climate-related regulations, commiting and delivering climate action, successfully transitioning to Net Zero and a fully EV fleet</t>
  </si>
  <si>
    <t>Increased investment opportunities/green funding due to MO's climate action and creation of a sustainability linked bond framework</t>
  </si>
  <si>
    <t>Transitioning to 100% renewables resulting in potential operational savings due to rising fuel costs</t>
  </si>
  <si>
    <t>Investing in upskilling people at refurbishment plant at Coalville to address technitian shortage within the EV industry</t>
  </si>
  <si>
    <t>Implementing circular economy principles across the business and within car refurbishment to reduce the use of virgin materials</t>
  </si>
  <si>
    <t>Improving environmental, social, nature and biodiversity impacts in the communities where MO operates</t>
  </si>
  <si>
    <t>Climate Scenario Analysis (CSA) is a forward-looking assessment that evaluates how different climate futures could affect our organisation. Using recognised global climate pathways, we assess the potential impacts of both physical climate risks (such as extreme weather, temperature increases and long-term environmental shifts) and transition risks (including policy changes, technology shifts and market dynamics related to decarbonisation).
By modelling high- and low-carbon scenarios across multiple time horizons, CSA allows us to stress-test our business model, understand potential financial exposures and identify opportunities to build long-term resilience. The insights generated feed into our strategic planning, risk management framework and climate-related disclosures.</t>
  </si>
  <si>
    <t>C</t>
  </si>
  <si>
    <t>Management</t>
  </si>
  <si>
    <t>Customer Services</t>
  </si>
  <si>
    <t>Specialised Finance</t>
  </si>
  <si>
    <t>IS Pillar</t>
  </si>
  <si>
    <t>Access to finance</t>
  </si>
  <si>
    <t>Financing constraints if investors de-prioritise social investment</t>
  </si>
  <si>
    <t>High cost or low investor appetite for social bonds could limit fleet funding</t>
  </si>
  <si>
    <t>Access to green finance and sustainability-linked bonds</t>
  </si>
  <si>
    <t>Business risk and compliance</t>
  </si>
  <si>
    <t>Operational disruption from non-compliance</t>
  </si>
  <si>
    <t>Legal penalties and cost of reputational damage</t>
  </si>
  <si>
    <t>Strong compliance culture reduces risk exposure</t>
  </si>
  <si>
    <t>Scheme quality</t>
  </si>
  <si>
    <t>Poor service quality or disruption to Scheme quality negatively impacts customer mobility</t>
  </si>
  <si>
    <t>Loss of revenue and cost of downtime. Loss from damage to MO's reputation due to  poor customer service.</t>
  </si>
  <si>
    <t>Improved customer loyalty and positive social impact for disabled people</t>
  </si>
  <si>
    <t>Business continuity</t>
  </si>
  <si>
    <t>Disruption from cyberattacks, supply shocks, pandemics</t>
  </si>
  <si>
    <t>Loss of revenue and cost of downtime</t>
  </si>
  <si>
    <t>Builds business resilience, preparedness and ensures Scheme longevity</t>
  </si>
  <si>
    <t>Economic empowerment</t>
  </si>
  <si>
    <t>Missed opportunity to empower disabled customers</t>
  </si>
  <si>
    <t>More customers in work drives independence, wellbeing and the UK economy</t>
  </si>
  <si>
    <t>Fleet forecasting</t>
  </si>
  <si>
    <t>Inaccurate forecasting causes disruption or pressure on financial instruments</t>
  </si>
  <si>
    <t>If fleet volumes &amp; financial forecasting is inaccurate, that MO may not have sufficient funding &amp; liquidity to sustain The Scheme.</t>
  </si>
  <si>
    <t>Data-driven fleet forecast ensures appropriate and timely financing and emissions reduction plans</t>
  </si>
  <si>
    <t>Stakeholder perception and reputation</t>
  </si>
  <si>
    <t>Loss of customers, threat of government changes due to misunderstanding of Scheme processes and business model</t>
  </si>
  <si>
    <t>Opportunity to educate on the benefits of the Scheme and the independence that comes with mobility</t>
  </si>
  <si>
    <t>ESG reporting</t>
  </si>
  <si>
    <t>Reputation from the perspective of investors and stakeholders could be harmed if MO does not produce adequate ESG reporting</t>
  </si>
  <si>
    <t xml:space="preserve">Loss arising from not being able to access capital at competitive rates. </t>
  </si>
  <si>
    <t>Improved investor confidence and external reputation</t>
  </si>
  <si>
    <t>Transition to electric vehicles</t>
  </si>
  <si>
    <t>Uncertainty over consumer demand in the BEV used car market affecting RV forecasts, leading to lower affordability for customers</t>
  </si>
  <si>
    <t>Asset depreciation of  EVs at scale could impact profitability</t>
  </si>
  <si>
    <t>Support customers' transition to green mobility by exploring innovative solutions to improve customer experience e.g. MOGO</t>
  </si>
  <si>
    <t>Business emissions and waste</t>
  </si>
  <si>
    <t>Negative impacts on the environment causing reputational harm, fines and pollution</t>
  </si>
  <si>
    <t>Improved waste management processes across MOs sites utilising third party expertise</t>
  </si>
  <si>
    <t>Climate risk</t>
  </si>
  <si>
    <t>Increased likelihood of extreme weather events impacting employees, customers, third parties and physical infrasturcture</t>
  </si>
  <si>
    <t>Scheme disruption if vehicle or component supply disrupted, physical climate impacts could result in asset losses</t>
  </si>
  <si>
    <t>Builds business resilience, preparedness and processes to avoid/minimise Scheme disruption</t>
  </si>
  <si>
    <t>Supply chain management</t>
  </si>
  <si>
    <t xml:space="preserve">Key supplier failure could lead to disruption to customer service and increased costs. </t>
  </si>
  <si>
    <t>Cost volatility and ESG sanctions from supplier causing costly operational/process changes</t>
  </si>
  <si>
    <t xml:space="preserve">Reduce scope 3 emissions and decarbonise supply chain </t>
  </si>
  <si>
    <t>Discrimination claims, low morale and employee engagement</t>
  </si>
  <si>
    <t>Cost of claims which reach employment tribunal</t>
  </si>
  <si>
    <t>Attract, retain and develop diverse talent with breadth of experience to better support customers</t>
  </si>
  <si>
    <t>Talent retention</t>
  </si>
  <si>
    <t>Loss of key skills to support customers, due to high levels of attrition or key person dependency</t>
  </si>
  <si>
    <t xml:space="preserve">Recruitment cost and productivity lost where skills gaps exist in the business. </t>
  </si>
  <si>
    <t>Strong employer brand drives loyalty and improved customer service. Focus on skills development, talent mapping and succession planning.</t>
  </si>
  <si>
    <t>Health, safety and wellbeing</t>
  </si>
  <si>
    <t>Employees experience occupational injury or ill health</t>
  </si>
  <si>
    <t>Compensation claims and lost resource, low productivity</t>
  </si>
  <si>
    <t>Maintaining strong EH&amp;S culture through governance, policy, procedures, documentation, reporting and training.</t>
  </si>
  <si>
    <t>Employee engagement and culture</t>
  </si>
  <si>
    <t>Unable to deliver cultural change required to adeptly respond to changes in the market</t>
  </si>
  <si>
    <t>Low productivity and resistance to change would impact on MO being able to achieve its strategic objectives</t>
  </si>
  <si>
    <t>High engagement drives innovation and talent retention</t>
  </si>
  <si>
    <t>Embedding sustainability in operations</t>
  </si>
  <si>
    <t xml:space="preserve">Failure to operationalise commitments or meet sustainability targets </t>
  </si>
  <si>
    <t>Reputational risk and missed efficiencies leading to reduced commerciality</t>
  </si>
  <si>
    <t>Cost savings, improved alignment across operational areas</t>
  </si>
  <si>
    <t>The capacity of MO to obtain sufficient capital to support operations and fleet requirements</t>
  </si>
  <si>
    <t>The systems, processes, and controls MO uses to identify, assess, and manage internal and external risks</t>
  </si>
  <si>
    <t>The effectiveness of MO’s in maintaining the customer experience provided to Motability Scheme customers, measured by customer satisfaction</t>
  </si>
  <si>
    <t>MO’s ability to continue delivering the Scheme during disruptions such as severe weather, protests, or system outages</t>
  </si>
  <si>
    <t>The extent to which the Scheme supports customers to accessing opportunities such as employment, education, or training</t>
  </si>
  <si>
    <t xml:space="preserve">The operational or financial implications for MO if customer demand diverges from forecasts </t>
  </si>
  <si>
    <t>How MO is viewed by stakeholders, the public, customers, or the media</t>
  </si>
  <si>
    <t>Monitoring and disclosing sustainability-related information in line with evolving reporting standards and regulations (e.g. IFRS S1/S2, UK SDS, CSDDD).</t>
  </si>
  <si>
    <t>MO’s approach to incorporating electric vehicles into the fleet in response to changing regulation, customer demand, and market developments</t>
  </si>
  <si>
    <t>The monitoring, management, and reduction of greenhouse gas emissions and waste generated by MO’s operations</t>
  </si>
  <si>
    <t>The potential financial, operational, or reputational effects on MO arising from physical climate impacts (e.g. extreme weather) or transition factors (e.g. new regulations, market shifts)</t>
  </si>
  <si>
    <t>How MO works with suppliers and partners across its value chain to meet business, regulatory, and sustainability requirements</t>
  </si>
  <si>
    <t>Financial matierality</t>
  </si>
  <si>
    <t>Potential impact</t>
  </si>
  <si>
    <t>Potential opportunity</t>
  </si>
  <si>
    <t>Potential risk</t>
  </si>
  <si>
    <t>MO’s approach to promoting diversity, equity, and inclusion within its workforce</t>
  </si>
  <si>
    <t>MO’s ability to attract, retain, and develop employees with the skills needed to support operations and customers</t>
  </si>
  <si>
    <t>The systems and practices MO uses to manage health, safety, and wellbeing for employees, contractors, and customers</t>
  </si>
  <si>
    <t>The extent to which MO fosters engagement, alignment, and adaptability in support of business objectives</t>
  </si>
  <si>
    <t>The integration of environmental and social factors into MO’s day-to-day decision-making and operations.</t>
  </si>
  <si>
    <t>Financially Material</t>
  </si>
  <si>
    <t>Materiality</t>
  </si>
  <si>
    <t>ESRS Alignment</t>
  </si>
  <si>
    <t>Double Material</t>
  </si>
  <si>
    <t>Impact Material</t>
  </si>
  <si>
    <t>Not Yet Material</t>
  </si>
  <si>
    <t>E1</t>
  </si>
  <si>
    <t>Transition plans</t>
  </si>
  <si>
    <t>G1</t>
  </si>
  <si>
    <t>Business conduct</t>
  </si>
  <si>
    <t>S1</t>
  </si>
  <si>
    <t>Own workforce</t>
  </si>
  <si>
    <t>S3</t>
  </si>
  <si>
    <t>Affected communities</t>
  </si>
  <si>
    <t>S2</t>
  </si>
  <si>
    <t>Workers in value chain</t>
  </si>
  <si>
    <t>Climate change</t>
  </si>
  <si>
    <t>E2, E3, E5</t>
  </si>
  <si>
    <t>Pollution, Water and Marine, Resiurce Use and Circular Economy</t>
  </si>
  <si>
    <t>Financing and leasing</t>
  </si>
  <si>
    <t>Externally Verified</t>
  </si>
  <si>
    <t>Corresponding GRI Disclosure</t>
  </si>
  <si>
    <t>Related SDG Target</t>
  </si>
  <si>
    <t>P</t>
  </si>
  <si>
    <t>305-1</t>
  </si>
  <si>
    <t>12.6, 13.1</t>
  </si>
  <si>
    <t>Location</t>
  </si>
  <si>
    <t>Impact Report P.29</t>
  </si>
  <si>
    <t>305-2</t>
  </si>
  <si>
    <t>305-3</t>
  </si>
  <si>
    <t>2-7-a</t>
  </si>
  <si>
    <t>2-7-a, 405-1-b</t>
  </si>
  <si>
    <t>405-1-b</t>
  </si>
  <si>
    <t>8.5</t>
  </si>
  <si>
    <t>2-7-b</t>
  </si>
  <si>
    <t>401-1</t>
  </si>
  <si>
    <t>5.1, 5.5</t>
  </si>
  <si>
    <t>8.5, 10.2</t>
  </si>
  <si>
    <t>405-2-a</t>
  </si>
  <si>
    <t>405-1</t>
  </si>
  <si>
    <t>3, 4, 10</t>
  </si>
  <si>
    <t>3, 15</t>
  </si>
  <si>
    <t>3, 7, 8, 10, 11</t>
  </si>
  <si>
    <t>Pay Gap Report 2025 p.6</t>
  </si>
  <si>
    <t>Pay Gap Report 2025 p.11</t>
  </si>
  <si>
    <t>Pay Gap Report 2025 p.14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</si>
</sst>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5" formatCode="0.0%"/>
    <numFmt numFmtId="166" formatCode="&quot;£&quot;#,##0"/>
    <numFmt numFmtId="169" formatCode="_-&quot;£&quot;* #,##0_-;\-&quot;£&quot;* #,##0_-;_-&quot;£&quot;* &quot;-&quot;??_-;_-@_-"/>
  </numFmts>
  <fonts count="31" x14ac:knownFonts="1">
    <font>
      <sz val="11"/>
      <color theme="1"/>
      <name val="Aptos Narrow"/>
      <family val="2"/>
      <scheme val="minor"/>
    </font>
    <font>
      <sz val="11"/>
      <color theme="0"/>
      <name val="Lexend"/>
    </font>
    <font>
      <sz val="14"/>
      <color theme="0"/>
      <name val="Lexend Medium"/>
    </font>
    <font>
      <sz val="14"/>
      <color theme="0"/>
      <name val="Lexend"/>
    </font>
    <font>
      <sz val="11"/>
      <color theme="1"/>
      <name val="Aptos Narrow"/>
      <family val="2"/>
      <scheme val="minor"/>
    </font>
    <font>
      <sz val="11"/>
      <color theme="0"/>
      <name val="Aptos Narrow"/>
      <family val="2"/>
      <scheme val="minor"/>
    </font>
    <font>
      <b/>
      <sz val="72"/>
      <color theme="0"/>
      <name val="Lexend"/>
    </font>
    <font>
      <sz val="18"/>
      <color theme="0"/>
      <name val="Lexend"/>
    </font>
    <font>
      <sz val="11"/>
      <color theme="1"/>
      <name val="Lexend"/>
    </font>
    <font>
      <b/>
      <sz val="11"/>
      <color theme="1"/>
      <name val="Lexend"/>
    </font>
    <font>
      <sz val="11"/>
      <color rgb="FF00006C"/>
      <name val="Lexend"/>
    </font>
    <font>
      <b/>
      <sz val="11"/>
      <color rgb="FF00006C"/>
      <name val="Lexend"/>
    </font>
    <font>
      <b/>
      <sz val="72"/>
      <color rgb="FF00006C"/>
      <name val="Lexend"/>
    </font>
    <font>
      <sz val="11"/>
      <color rgb="FF87EDD2"/>
      <name val="Lexend"/>
    </font>
    <font>
      <b/>
      <sz val="11"/>
      <color theme="0"/>
      <name val="Lexend"/>
    </font>
    <font>
      <sz val="11"/>
      <color rgb="FF00006C"/>
      <name val="Aptos Narrow"/>
      <family val="2"/>
      <scheme val="minor"/>
    </font>
    <font>
      <sz val="11"/>
      <color rgb="FFF5F5F0"/>
      <name val="Lexend"/>
    </font>
    <font>
      <b/>
      <sz val="11"/>
      <color theme="0"/>
      <name val="Aptos Narrow"/>
      <family val="2"/>
      <scheme val="minor"/>
    </font>
    <font>
      <b/>
      <sz val="14"/>
      <color rgb="FF00006C"/>
      <name val="Lexend"/>
    </font>
    <font>
      <b/>
      <sz val="72"/>
      <color rgb="FF87EDD2"/>
      <name val="Lexend"/>
    </font>
    <font>
      <sz val="11"/>
      <color rgb="FF87EDD2"/>
      <name val="Aptos Narrow"/>
      <family val="2"/>
      <scheme val="minor"/>
    </font>
    <font>
      <sz val="9"/>
      <color rgb="FF0C1C72"/>
      <name val="Lexend"/>
    </font>
    <font>
      <sz val="9"/>
      <color rgb="FF00006C"/>
      <name val="Lexend"/>
    </font>
    <font>
      <sz val="9"/>
      <color theme="1"/>
      <name val="Lexend"/>
    </font>
    <font>
      <sz val="10"/>
      <color rgb="FF00006C"/>
      <name val="Lexend"/>
    </font>
    <font>
      <b/>
      <sz val="10"/>
      <color theme="0"/>
      <name val="Lexend"/>
    </font>
    <font>
      <b/>
      <sz val="11"/>
      <color rgb="FF00006C"/>
      <name val="Aptos Narrow"/>
      <family val="2"/>
      <scheme val="minor"/>
    </font>
    <font>
      <b/>
      <sz val="11"/>
      <color rgb="FF00006C"/>
      <name val="Wingdings 2"/>
      <family val="1"/>
      <charset val="2"/>
    </font>
    <font>
      <sz val="11"/>
      <color rgb="FF00006C"/>
      <name val="Wingdings 2"/>
      <family val="1"/>
      <charset val="2"/>
    </font>
    <font>
      <sz val="8"/>
      <name val="Aptos Narrow"/>
      <family val="2"/>
      <scheme val="minor"/>
    </font>
    <font>
      <sz val="11"/>
      <color theme="0"/>
      <name val="Wingdings 2"/>
      <family val="1"/>
      <charset val="2"/>
    </font>
  </fonts>
  <fills count="7">
    <fill>
      <patternFill patternType="none"/>
    </fill>
    <fill>
      <patternFill patternType="gray125"/>
    </fill>
    <fill>
      <patternFill patternType="solid">
        <fgColor rgb="FF87EDD2"/>
        <bgColor indexed="64"/>
      </patternFill>
    </fill>
    <fill>
      <patternFill patternType="solid">
        <fgColor rgb="FF00006C"/>
        <bgColor indexed="64"/>
      </patternFill>
    </fill>
    <fill>
      <patternFill patternType="solid">
        <fgColor rgb="FFFDE9D4"/>
        <bgColor indexed="64"/>
      </patternFill>
    </fill>
    <fill>
      <patternFill patternType="solid">
        <fgColor rgb="FF1739E5"/>
        <bgColor indexed="64"/>
      </patternFill>
    </fill>
    <fill>
      <patternFill patternType="solid">
        <fgColor rgb="FFF5F5F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rgb="FF00006C"/>
      </left>
      <right style="thin">
        <color rgb="FF00006C"/>
      </right>
      <top style="thin">
        <color rgb="FF00006C"/>
      </top>
      <bottom style="thin">
        <color rgb="FF00006C"/>
      </bottom>
      <diagonal/>
    </border>
    <border>
      <left style="thin">
        <color theme="0"/>
      </left>
      <right style="thin">
        <color theme="0"/>
      </right>
      <top/>
      <bottom style="thin">
        <color theme="0"/>
      </bottom>
      <diagonal/>
    </border>
    <border>
      <left/>
      <right style="thin">
        <color theme="0"/>
      </right>
      <top/>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rgb="FF00006C"/>
      </left>
      <right style="thin">
        <color rgb="FF00006C"/>
      </right>
      <top/>
      <bottom style="thin">
        <color rgb="FF00006C"/>
      </bottom>
      <diagonal/>
    </border>
    <border>
      <left style="thin">
        <color rgb="FF00006C"/>
      </left>
      <right style="thin">
        <color rgb="FF00006C"/>
      </right>
      <top style="thin">
        <color rgb="FF00006C"/>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6C"/>
      </left>
      <right/>
      <top style="thin">
        <color indexed="64"/>
      </top>
      <bottom style="thin">
        <color indexed="64"/>
      </bottom>
      <diagonal/>
    </border>
    <border>
      <left/>
      <right style="thin">
        <color rgb="FF00006C"/>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cellStyleXfs>
  <cellXfs count="146">
    <xf numFmtId="0" fontId="0" fillId="0" borderId="0" xfId="0"/>
    <xf numFmtId="0" fontId="1" fillId="2" borderId="0" xfId="0" applyFont="1" applyFill="1"/>
    <xf numFmtId="0" fontId="1" fillId="3" borderId="0" xfId="0" applyFont="1" applyFill="1"/>
    <xf numFmtId="15" fontId="3" fillId="3" borderId="0" xfId="0" applyNumberFormat="1" applyFont="1" applyFill="1"/>
    <xf numFmtId="0" fontId="3" fillId="3" borderId="0" xfId="0" applyFont="1" applyFill="1"/>
    <xf numFmtId="15" fontId="3" fillId="3" borderId="0" xfId="0" applyNumberFormat="1" applyFont="1" applyFill="1" applyAlignment="1">
      <alignment horizontal="center"/>
    </xf>
    <xf numFmtId="0" fontId="0" fillId="3" borderId="0" xfId="0" applyFill="1"/>
    <xf numFmtId="0" fontId="6" fillId="3" borderId="0" xfId="0" applyFont="1" applyFill="1" applyAlignment="1">
      <alignment vertical="center"/>
    </xf>
    <xf numFmtId="0" fontId="5" fillId="3" borderId="0" xfId="0" applyFont="1" applyFill="1"/>
    <xf numFmtId="0" fontId="5" fillId="3" borderId="0" xfId="0" applyFont="1" applyFill="1" applyAlignment="1">
      <alignment horizontal="center"/>
    </xf>
    <xf numFmtId="0" fontId="7" fillId="3" borderId="0" xfId="0" applyFont="1" applyFill="1" applyAlignment="1">
      <alignment vertical="center"/>
    </xf>
    <xf numFmtId="0" fontId="1" fillId="5" borderId="0" xfId="0" applyFont="1" applyFill="1"/>
    <xf numFmtId="0" fontId="5" fillId="3" borderId="0" xfId="0" applyFont="1" applyFill="1" applyAlignment="1">
      <alignment horizontal="left"/>
    </xf>
    <xf numFmtId="0" fontId="5" fillId="3" borderId="0" xfId="0" applyFont="1" applyFill="1" applyAlignment="1">
      <alignment horizontal="left" wrapText="1"/>
    </xf>
    <xf numFmtId="0" fontId="8" fillId="2" borderId="0" xfId="0" applyFont="1" applyFill="1"/>
    <xf numFmtId="0" fontId="12" fillId="2" borderId="0" xfId="0" applyFont="1" applyFill="1" applyAlignment="1">
      <alignment vertical="center"/>
    </xf>
    <xf numFmtId="0" fontId="6" fillId="2" borderId="0" xfId="0" applyFont="1" applyFill="1" applyAlignment="1">
      <alignment vertical="center"/>
    </xf>
    <xf numFmtId="0" fontId="13" fillId="2" borderId="0" xfId="0" applyFont="1" applyFill="1"/>
    <xf numFmtId="0" fontId="13" fillId="2" borderId="0" xfId="0" applyFont="1" applyFill="1" applyAlignment="1">
      <alignment horizontal="center"/>
    </xf>
    <xf numFmtId="0" fontId="8" fillId="2" borderId="0" xfId="0" applyFont="1" applyFill="1" applyAlignment="1">
      <alignment wrapText="1"/>
    </xf>
    <xf numFmtId="0" fontId="14" fillId="2" borderId="0" xfId="0" applyFont="1" applyFill="1"/>
    <xf numFmtId="0" fontId="9" fillId="2" borderId="0" xfId="0" applyFont="1" applyFill="1" applyAlignment="1">
      <alignment horizontal="center" vertical="center" wrapText="1"/>
    </xf>
    <xf numFmtId="0" fontId="9" fillId="2" borderId="0" xfId="0" applyFont="1" applyFill="1" applyAlignment="1">
      <alignment wrapText="1"/>
    </xf>
    <xf numFmtId="0" fontId="14" fillId="3" borderId="6" xfId="0" applyFont="1" applyFill="1" applyBorder="1"/>
    <xf numFmtId="0" fontId="10" fillId="2" borderId="6" xfId="0" applyFont="1" applyFill="1" applyBorder="1" applyAlignment="1">
      <alignment horizontal="left" vertical="top"/>
    </xf>
    <xf numFmtId="0" fontId="10" fillId="2" borderId="6" xfId="0" applyFont="1" applyFill="1" applyBorder="1" applyAlignment="1">
      <alignment horizontal="left" vertical="top" wrapText="1"/>
    </xf>
    <xf numFmtId="0" fontId="6" fillId="5" borderId="0" xfId="0" applyFont="1" applyFill="1" applyAlignment="1">
      <alignment vertical="center"/>
    </xf>
    <xf numFmtId="0" fontId="15" fillId="4" borderId="0" xfId="0" applyFont="1" applyFill="1"/>
    <xf numFmtId="0" fontId="15" fillId="4" borderId="0" xfId="0" applyFont="1" applyFill="1" applyAlignment="1">
      <alignment horizontal="left"/>
    </xf>
    <xf numFmtId="0" fontId="15" fillId="4" borderId="0" xfId="0" applyFont="1" applyFill="1" applyAlignment="1">
      <alignment horizontal="left" wrapText="1"/>
    </xf>
    <xf numFmtId="0" fontId="8" fillId="5" borderId="0" xfId="0" applyFont="1" applyFill="1"/>
    <xf numFmtId="0" fontId="11" fillId="6" borderId="2" xfId="0" applyFont="1" applyFill="1" applyBorder="1" applyAlignment="1">
      <alignment horizontal="left" vertical="center" wrapText="1"/>
    </xf>
    <xf numFmtId="0" fontId="16" fillId="5" borderId="2" xfId="0" applyFont="1" applyFill="1" applyBorder="1"/>
    <xf numFmtId="0" fontId="1" fillId="5" borderId="2" xfId="0" applyFont="1" applyFill="1" applyBorder="1"/>
    <xf numFmtId="0" fontId="8" fillId="5" borderId="0" xfId="0" applyFont="1" applyFill="1" applyAlignment="1">
      <alignment horizontal="center" vertical="center"/>
    </xf>
    <xf numFmtId="0" fontId="11" fillId="6" borderId="2" xfId="0" applyFont="1" applyFill="1" applyBorder="1" applyAlignment="1">
      <alignment horizontal="center" vertical="center" wrapText="1"/>
    </xf>
    <xf numFmtId="165" fontId="16" fillId="5" borderId="2" xfId="1" applyNumberFormat="1" applyFont="1" applyFill="1" applyBorder="1" applyAlignment="1">
      <alignment horizontal="center" vertical="center"/>
    </xf>
    <xf numFmtId="165" fontId="1" fillId="5" borderId="2" xfId="1" applyNumberFormat="1" applyFont="1" applyFill="1" applyBorder="1" applyAlignment="1">
      <alignment horizontal="center" vertical="center"/>
    </xf>
    <xf numFmtId="3" fontId="1" fillId="5" borderId="2" xfId="0" applyNumberFormat="1" applyFont="1" applyFill="1" applyBorder="1" applyAlignment="1">
      <alignment horizontal="center" vertical="center"/>
    </xf>
    <xf numFmtId="0" fontId="1" fillId="5" borderId="2" xfId="0" applyFont="1" applyFill="1" applyBorder="1" applyAlignment="1">
      <alignment horizontal="center" vertical="center"/>
    </xf>
    <xf numFmtId="0" fontId="12" fillId="4" borderId="0" xfId="0" applyFont="1" applyFill="1" applyAlignment="1">
      <alignment horizontal="left" vertical="center"/>
    </xf>
    <xf numFmtId="0" fontId="3" fillId="3" borderId="2" xfId="0" applyFont="1" applyFill="1" applyBorder="1" applyAlignment="1">
      <alignment vertical="center"/>
    </xf>
    <xf numFmtId="0" fontId="3" fillId="3" borderId="2" xfId="0" applyFont="1" applyFill="1" applyBorder="1" applyAlignment="1">
      <alignment vertical="center" wrapText="1"/>
    </xf>
    <xf numFmtId="0" fontId="18" fillId="2" borderId="7" xfId="0" applyFont="1" applyFill="1" applyBorder="1" applyAlignment="1">
      <alignment vertical="center"/>
    </xf>
    <xf numFmtId="0" fontId="19" fillId="3" borderId="8" xfId="0" applyFont="1" applyFill="1" applyBorder="1" applyAlignment="1">
      <alignment vertical="center"/>
    </xf>
    <xf numFmtId="0" fontId="20" fillId="3" borderId="0" xfId="0" applyFont="1" applyFill="1"/>
    <xf numFmtId="0" fontId="3" fillId="3" borderId="2" xfId="0" applyFont="1" applyFill="1" applyBorder="1" applyAlignment="1">
      <alignment horizontal="center" vertical="center"/>
    </xf>
    <xf numFmtId="0" fontId="17" fillId="3" borderId="0" xfId="0" applyFont="1" applyFill="1"/>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17" fillId="3" borderId="0" xfId="0" applyFont="1" applyFill="1" applyAlignment="1">
      <alignment wrapText="1"/>
    </xf>
    <xf numFmtId="0" fontId="18" fillId="2" borderId="2"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9" fontId="5" fillId="3" borderId="0" xfId="0" applyNumberFormat="1" applyFont="1" applyFill="1" applyAlignment="1">
      <alignment horizontal="left" wrapText="1"/>
    </xf>
    <xf numFmtId="0" fontId="14" fillId="3" borderId="6" xfId="0" applyFont="1" applyFill="1" applyBorder="1" applyAlignment="1">
      <alignment horizontal="center" vertical="center" wrapText="1"/>
    </xf>
    <xf numFmtId="0" fontId="8" fillId="2" borderId="0" xfId="0" applyFont="1" applyFill="1" applyAlignment="1">
      <alignment horizontal="center" vertical="center"/>
    </xf>
    <xf numFmtId="43" fontId="11" fillId="6" borderId="6" xfId="3" applyFont="1" applyFill="1" applyBorder="1" applyAlignment="1">
      <alignment horizontal="center" vertical="center" wrapText="1"/>
    </xf>
    <xf numFmtId="43" fontId="10" fillId="2" borderId="6" xfId="3" applyFont="1" applyFill="1" applyBorder="1" applyAlignment="1">
      <alignment horizontal="center" vertical="center" wrapText="1"/>
    </xf>
    <xf numFmtId="43" fontId="10" fillId="2" borderId="0" xfId="3" applyFont="1" applyFill="1" applyAlignment="1">
      <alignment horizontal="center" vertical="center"/>
    </xf>
    <xf numFmtId="0" fontId="1" fillId="3" borderId="6" xfId="0" applyFont="1" applyFill="1" applyBorder="1" applyAlignment="1">
      <alignment wrapText="1"/>
    </xf>
    <xf numFmtId="0" fontId="11" fillId="6" borderId="6" xfId="0" applyFont="1" applyFill="1" applyBorder="1" applyAlignment="1">
      <alignment vertical="center" wrapText="1"/>
    </xf>
    <xf numFmtId="43" fontId="10" fillId="6" borderId="6" xfId="3" applyFont="1" applyFill="1" applyBorder="1" applyAlignment="1">
      <alignment horizontal="center" vertical="center" wrapText="1"/>
    </xf>
    <xf numFmtId="0" fontId="10" fillId="6" borderId="6" xfId="0" applyFont="1" applyFill="1" applyBorder="1" applyAlignment="1">
      <alignment wrapText="1"/>
    </xf>
    <xf numFmtId="10" fontId="10" fillId="2" borderId="6" xfId="1" applyNumberFormat="1" applyFont="1" applyFill="1" applyBorder="1" applyAlignment="1">
      <alignment horizontal="center" vertical="center" wrapText="1"/>
    </xf>
    <xf numFmtId="0" fontId="21" fillId="4" borderId="20" xfId="0" applyFont="1" applyFill="1" applyBorder="1" applyAlignment="1">
      <alignment horizontal="left" vertical="center" wrapText="1" readingOrder="1"/>
    </xf>
    <xf numFmtId="0" fontId="21" fillId="4" borderId="21" xfId="0" applyFont="1" applyFill="1" applyBorder="1" applyAlignment="1">
      <alignment horizontal="left" vertical="center" wrapText="1" readingOrder="1"/>
    </xf>
    <xf numFmtId="0" fontId="21" fillId="4" borderId="22" xfId="0" applyFont="1" applyFill="1" applyBorder="1" applyAlignment="1">
      <alignment horizontal="left" vertical="center" wrapText="1" readingOrder="1"/>
    </xf>
    <xf numFmtId="0" fontId="21" fillId="4" borderId="23" xfId="0" applyFont="1" applyFill="1" applyBorder="1" applyAlignment="1">
      <alignment horizontal="left" vertical="center" wrapText="1" readingOrder="1"/>
    </xf>
    <xf numFmtId="0" fontId="21" fillId="4" borderId="22" xfId="0" applyFont="1" applyFill="1" applyBorder="1" applyAlignment="1">
      <alignment vertical="center" wrapText="1"/>
    </xf>
    <xf numFmtId="0" fontId="11" fillId="4" borderId="0" xfId="0" applyFont="1" applyFill="1" applyAlignment="1">
      <alignment horizontal="left" vertical="center"/>
    </xf>
    <xf numFmtId="0" fontId="10" fillId="4" borderId="0" xfId="0" applyFont="1" applyFill="1"/>
    <xf numFmtId="0" fontId="23" fillId="4" borderId="21" xfId="0" applyFont="1" applyFill="1" applyBorder="1" applyAlignment="1">
      <alignment horizontal="left" vertical="center" wrapText="1" readingOrder="1"/>
    </xf>
    <xf numFmtId="0" fontId="23" fillId="4" borderId="22" xfId="0" applyFont="1" applyFill="1" applyBorder="1" applyAlignment="1">
      <alignment vertical="center" wrapText="1"/>
    </xf>
    <xf numFmtId="0" fontId="23" fillId="4" borderId="21" xfId="0" applyFont="1" applyFill="1" applyBorder="1" applyAlignment="1">
      <alignment vertical="center" wrapText="1"/>
    </xf>
    <xf numFmtId="0" fontId="24" fillId="4" borderId="0" xfId="0" applyFont="1" applyFill="1" applyAlignment="1">
      <alignment wrapText="1"/>
    </xf>
    <xf numFmtId="0" fontId="25" fillId="3" borderId="19" xfId="0" applyFont="1" applyFill="1" applyBorder="1" applyAlignment="1">
      <alignment horizontal="left" vertical="center" wrapText="1" readingOrder="1"/>
    </xf>
    <xf numFmtId="0" fontId="1" fillId="3" borderId="19" xfId="0" applyFont="1" applyFill="1" applyBorder="1" applyAlignment="1">
      <alignment horizontal="center" vertical="center" wrapText="1"/>
    </xf>
    <xf numFmtId="0" fontId="14" fillId="3" borderId="19" xfId="0" applyFont="1" applyFill="1" applyBorder="1" applyAlignment="1">
      <alignment horizontal="center" vertical="center" wrapText="1" readingOrder="1"/>
    </xf>
    <xf numFmtId="0" fontId="22" fillId="4" borderId="24" xfId="0" applyFont="1" applyFill="1" applyBorder="1" applyAlignment="1">
      <alignment horizontal="center" vertical="center" wrapText="1" readingOrder="1"/>
    </xf>
    <xf numFmtId="0" fontId="22" fillId="4" borderId="24" xfId="0" applyFont="1" applyFill="1" applyBorder="1" applyAlignment="1">
      <alignment horizontal="left" vertical="center" wrapText="1" readingOrder="1"/>
    </xf>
    <xf numFmtId="0" fontId="22" fillId="4" borderId="25" xfId="0" applyFont="1" applyFill="1" applyBorder="1" applyAlignment="1">
      <alignment horizontal="center" vertical="center" wrapText="1" readingOrder="1"/>
    </xf>
    <xf numFmtId="0" fontId="22" fillId="4" borderId="25" xfId="0" applyFont="1" applyFill="1" applyBorder="1" applyAlignment="1">
      <alignment horizontal="left" vertical="center" wrapText="1" readingOrder="1"/>
    </xf>
    <xf numFmtId="0" fontId="5" fillId="3" borderId="0" xfId="0" applyFont="1" applyFill="1" applyAlignment="1">
      <alignment vertical="center"/>
    </xf>
    <xf numFmtId="166" fontId="1" fillId="5" borderId="2" xfId="0" applyNumberFormat="1" applyFont="1" applyFill="1" applyBorder="1" applyAlignment="1">
      <alignment horizontal="center" vertical="center"/>
    </xf>
    <xf numFmtId="0" fontId="15" fillId="4" borderId="0" xfId="0" applyFont="1" applyFill="1" applyAlignment="1">
      <alignment vertical="top"/>
    </xf>
    <xf numFmtId="0" fontId="15" fillId="4" borderId="0" xfId="0" applyFont="1" applyFill="1" applyAlignment="1">
      <alignment horizontal="left" vertical="top"/>
    </xf>
    <xf numFmtId="0" fontId="15" fillId="4" borderId="0" xfId="0" applyFont="1" applyFill="1" applyAlignment="1">
      <alignment horizontal="left" vertical="top" wrapText="1"/>
    </xf>
    <xf numFmtId="0" fontId="10" fillId="4" borderId="1" xfId="0" applyFont="1" applyFill="1" applyBorder="1" applyAlignment="1">
      <alignment horizontal="left" vertical="top" wrapText="1"/>
    </xf>
    <xf numFmtId="0" fontId="10" fillId="4" borderId="1" xfId="0" applyFont="1" applyFill="1" applyBorder="1" applyAlignment="1">
      <alignment vertical="top" wrapText="1"/>
    </xf>
    <xf numFmtId="0" fontId="26" fillId="4" borderId="0" xfId="0" applyFont="1" applyFill="1" applyAlignment="1">
      <alignment horizontal="left" vertical="center"/>
    </xf>
    <xf numFmtId="0" fontId="14" fillId="3" borderId="17" xfId="0" applyFont="1" applyFill="1" applyBorder="1" applyAlignment="1">
      <alignment horizontal="left" vertical="center" wrapText="1"/>
    </xf>
    <xf numFmtId="0" fontId="11" fillId="6" borderId="17" xfId="0" applyFont="1" applyFill="1" applyBorder="1" applyAlignment="1">
      <alignment horizontal="left" vertical="center" wrapText="1"/>
    </xf>
    <xf numFmtId="43" fontId="27" fillId="6" borderId="6" xfId="3" applyFont="1" applyFill="1" applyBorder="1" applyAlignment="1">
      <alignment horizontal="center" vertical="center" wrapText="1"/>
    </xf>
    <xf numFmtId="43" fontId="28" fillId="2" borderId="6" xfId="3" applyFont="1" applyFill="1" applyBorder="1" applyAlignment="1">
      <alignment horizontal="center" vertical="center" wrapText="1"/>
    </xf>
    <xf numFmtId="3" fontId="30" fillId="5" borderId="2" xfId="0" applyNumberFormat="1" applyFont="1" applyFill="1" applyBorder="1" applyAlignment="1">
      <alignment horizontal="center" vertical="center"/>
    </xf>
    <xf numFmtId="0" fontId="11" fillId="6" borderId="3" xfId="0" applyFont="1" applyFill="1" applyBorder="1" applyAlignment="1">
      <alignment horizontal="center" vertical="center" wrapText="1"/>
    </xf>
    <xf numFmtId="3" fontId="1" fillId="5" borderId="3" xfId="0" applyNumberFormat="1" applyFont="1" applyFill="1" applyBorder="1" applyAlignment="1">
      <alignment horizontal="center" vertical="center"/>
    </xf>
    <xf numFmtId="43" fontId="11" fillId="6" borderId="2" xfId="3" applyFont="1" applyFill="1" applyBorder="1" applyAlignment="1">
      <alignment horizontal="center" vertical="center" wrapText="1"/>
    </xf>
    <xf numFmtId="43" fontId="1" fillId="5" borderId="2" xfId="3" applyFont="1" applyFill="1" applyBorder="1" applyAlignment="1">
      <alignment horizontal="center" vertical="center" wrapText="1"/>
    </xf>
    <xf numFmtId="0" fontId="19" fillId="3" borderId="0" xfId="0" applyFont="1" applyFill="1" applyAlignment="1">
      <alignment horizontal="left" vertical="center"/>
    </xf>
    <xf numFmtId="0" fontId="2" fillId="3" borderId="0" xfId="0" applyFont="1" applyFill="1" applyAlignment="1">
      <alignment horizontal="left"/>
    </xf>
    <xf numFmtId="15" fontId="3" fillId="3" borderId="0" xfId="0" applyNumberFormat="1" applyFont="1" applyFill="1" applyAlignment="1">
      <alignment horizontal="center"/>
    </xf>
    <xf numFmtId="0" fontId="3" fillId="3" borderId="0" xfId="0" applyFont="1" applyFill="1" applyAlignment="1">
      <alignment horizontal="left"/>
    </xf>
    <xf numFmtId="0" fontId="12" fillId="2" borderId="14" xfId="0" applyFont="1" applyFill="1" applyBorder="1" applyAlignment="1">
      <alignment horizontal="left" vertical="center"/>
    </xf>
    <xf numFmtId="0" fontId="12" fillId="2" borderId="15" xfId="0" applyFont="1" applyFill="1" applyBorder="1" applyAlignment="1">
      <alignment horizontal="left" vertical="center"/>
    </xf>
    <xf numFmtId="0" fontId="12" fillId="2" borderId="16" xfId="0" applyFont="1" applyFill="1" applyBorder="1" applyAlignment="1">
      <alignment horizontal="left" vertical="center"/>
    </xf>
    <xf numFmtId="0" fontId="12" fillId="2" borderId="9" xfId="0" applyFont="1" applyFill="1" applyBorder="1" applyAlignment="1">
      <alignment horizontal="left" vertical="center"/>
    </xf>
    <xf numFmtId="0" fontId="12" fillId="2" borderId="1"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12" xfId="0" applyFont="1" applyFill="1" applyBorder="1" applyAlignment="1">
      <alignment horizontal="left" vertical="center"/>
    </xf>
    <xf numFmtId="0" fontId="12" fillId="2" borderId="13" xfId="0" applyFont="1" applyFill="1" applyBorder="1" applyAlignment="1">
      <alignment horizontal="left" vertical="center"/>
    </xf>
    <xf numFmtId="0" fontId="12" fillId="2" borderId="2" xfId="0" applyFont="1" applyFill="1" applyBorder="1" applyAlignment="1">
      <alignment horizontal="left" vertical="center"/>
    </xf>
    <xf numFmtId="0" fontId="10" fillId="2" borderId="6" xfId="0" applyFont="1" applyFill="1" applyBorder="1" applyAlignment="1">
      <alignment horizontal="left" vertical="top" wrapText="1"/>
    </xf>
    <xf numFmtId="0" fontId="14" fillId="3" borderId="6" xfId="0" applyFont="1" applyFill="1" applyBorder="1" applyAlignment="1">
      <alignment horizontal="left"/>
    </xf>
    <xf numFmtId="0" fontId="6" fillId="3" borderId="6" xfId="0" applyFont="1" applyFill="1" applyBorder="1" applyAlignment="1">
      <alignment horizontal="center" vertical="center"/>
    </xf>
    <xf numFmtId="0" fontId="11" fillId="6" borderId="18"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2" fillId="4" borderId="1" xfId="0" applyFont="1" applyFill="1" applyBorder="1" applyAlignment="1">
      <alignment horizontal="left"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0" fillId="4" borderId="28" xfId="0" applyFont="1" applyFill="1" applyBorder="1" applyAlignment="1">
      <alignment horizontal="center" vertical="top" wrapText="1"/>
    </xf>
    <xf numFmtId="0" fontId="10" fillId="4" borderId="29" xfId="0" applyFont="1" applyFill="1" applyBorder="1" applyAlignment="1">
      <alignment horizontal="center" vertical="top" wrapText="1"/>
    </xf>
    <xf numFmtId="0" fontId="10" fillId="4" borderId="30" xfId="0" applyFont="1" applyFill="1" applyBorder="1" applyAlignment="1">
      <alignment horizontal="center" vertical="top" wrapText="1"/>
    </xf>
    <xf numFmtId="0" fontId="10" fillId="4" borderId="31" xfId="0" applyFont="1" applyFill="1" applyBorder="1" applyAlignment="1">
      <alignment horizontal="center" vertical="top" wrapText="1"/>
    </xf>
    <xf numFmtId="0" fontId="10" fillId="4" borderId="0" xfId="0" applyFont="1" applyFill="1" applyAlignment="1">
      <alignment horizontal="center" vertical="top" wrapText="1"/>
    </xf>
    <xf numFmtId="0" fontId="10" fillId="4" borderId="32" xfId="0" applyFont="1" applyFill="1" applyBorder="1" applyAlignment="1">
      <alignment horizontal="center" vertical="top" wrapText="1"/>
    </xf>
    <xf numFmtId="0" fontId="10" fillId="4" borderId="33" xfId="0" applyFont="1" applyFill="1" applyBorder="1" applyAlignment="1">
      <alignment horizontal="center" vertical="top" wrapText="1"/>
    </xf>
    <xf numFmtId="0" fontId="10" fillId="4" borderId="34" xfId="0" applyFont="1" applyFill="1" applyBorder="1" applyAlignment="1">
      <alignment horizontal="center" vertical="top" wrapText="1"/>
    </xf>
    <xf numFmtId="0" fontId="10" fillId="4" borderId="35" xfId="0" applyFont="1" applyFill="1" applyBorder="1" applyAlignment="1">
      <alignment horizontal="center" vertical="top" wrapText="1"/>
    </xf>
    <xf numFmtId="0" fontId="21" fillId="4" borderId="23" xfId="0" applyFont="1" applyFill="1" applyBorder="1" applyAlignment="1">
      <alignment horizontal="left" vertical="center" wrapText="1" readingOrder="1"/>
    </xf>
    <xf numFmtId="0" fontId="21" fillId="4" borderId="21" xfId="0" applyFont="1" applyFill="1" applyBorder="1" applyAlignment="1">
      <alignment horizontal="left" vertical="center" wrapText="1" readingOrder="1"/>
    </xf>
    <xf numFmtId="0" fontId="21" fillId="4" borderId="22" xfId="0" applyFont="1" applyFill="1" applyBorder="1" applyAlignment="1">
      <alignment horizontal="left" vertical="center" wrapText="1" readingOrder="1"/>
    </xf>
    <xf numFmtId="0" fontId="21" fillId="4" borderId="20" xfId="0" applyFont="1" applyFill="1" applyBorder="1" applyAlignment="1">
      <alignment horizontal="left" vertical="center" wrapText="1" readingOrder="1"/>
    </xf>
    <xf numFmtId="0" fontId="11" fillId="4" borderId="1" xfId="0" applyFont="1" applyFill="1" applyBorder="1" applyAlignment="1">
      <alignment horizontal="left" vertical="center" wrapText="1"/>
    </xf>
    <xf numFmtId="0" fontId="12" fillId="4" borderId="1" xfId="0" applyFont="1" applyFill="1" applyBorder="1" applyAlignment="1">
      <alignment horizontal="center" vertical="center"/>
    </xf>
    <xf numFmtId="0" fontId="9" fillId="6" borderId="2"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6" fillId="5" borderId="0" xfId="0" applyFont="1" applyFill="1" applyAlignment="1">
      <alignment horizontal="left" vertical="center"/>
    </xf>
    <xf numFmtId="0" fontId="11" fillId="6" borderId="3" xfId="0" applyFont="1" applyFill="1" applyBorder="1" applyAlignment="1">
      <alignment horizontal="left" vertical="center" wrapText="1"/>
    </xf>
    <xf numFmtId="0" fontId="11" fillId="6" borderId="5" xfId="0" applyFont="1" applyFill="1" applyBorder="1" applyAlignment="1">
      <alignment horizontal="left" vertical="center" wrapText="1"/>
    </xf>
    <xf numFmtId="0" fontId="11" fillId="6" borderId="4" xfId="0" applyFont="1" applyFill="1" applyBorder="1" applyAlignment="1">
      <alignment horizontal="left" vertical="center" wrapText="1"/>
    </xf>
    <xf numFmtId="169" fontId="1" fillId="5" borderId="2" xfId="2" applyNumberFormat="1" applyFont="1" applyFill="1" applyBorder="1" applyAlignment="1">
      <alignment horizontal="center" vertical="center"/>
    </xf>
    <xf numFmtId="169" fontId="1" fillId="5" borderId="2" xfId="0" applyNumberFormat="1" applyFont="1" applyFill="1" applyBorder="1" applyAlignment="1">
      <alignment horizontal="center" vertical="center"/>
    </xf>
  </cellXfs>
  <cellStyles count="4">
    <cellStyle name="Comma" xfId="3" builtinId="3"/>
    <cellStyle name="Currency" xfId="2" builtinId="4"/>
    <cellStyle name="Normal" xfId="0" builtinId="0"/>
    <cellStyle name="Per cent" xfId="1" builtinId="5"/>
  </cellStyles>
  <dxfs count="0"/>
  <tableStyles count="0" defaultTableStyle="TableStyleMedium2" defaultPivotStyle="PivotStyleLight16"/>
  <colors>
    <mruColors>
      <color rgb="FF1739E5"/>
      <color rgb="FF87EDD2"/>
      <color rgb="FF00006C"/>
      <color rgb="FFFDE9D4"/>
      <color rgb="FFF5F5F0"/>
      <color rgb="FFC1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GB"/>
              <a:t>Scope 1 &amp; 2 emissions </a:t>
            </a:r>
            <a:r>
              <a:rPr lang="en-GB" sz="1000" b="0"/>
              <a:t>(Location-based)</a:t>
            </a:r>
            <a:endParaRPr lang="en-GB" b="0"/>
          </a:p>
        </c:rich>
      </c:tx>
      <c:overlay val="0"/>
      <c:spPr>
        <a:noFill/>
        <a:ln>
          <a:noFill/>
        </a:ln>
        <a:effectLst/>
      </c:spPr>
    </c:title>
    <c:autoTitleDeleted val="0"/>
    <c:plotArea>
      <c:layout/>
      <c:barChart>
        <c:barDir val="col"/>
        <c:grouping val="clustered"/>
        <c:varyColors val="0"/>
        <c:ser>
          <c:idx val="0"/>
          <c:order val="0"/>
          <c:spPr>
            <a:solidFill>
              <a:srgbClr val="87EDD2"/>
            </a:solidFill>
            <a:ln>
              <a:solidFill>
                <a:srgbClr val="00006C"/>
              </a:solidFill>
            </a:ln>
          </c:spPr>
          <c:invertIfNegative val="0"/>
          <c:dPt>
            <c:idx val="4"/>
            <c:invertIfNegative val="0"/>
            <c:bubble3D val="0"/>
            <c:spPr>
              <a:solidFill>
                <a:srgbClr val="87EDD2"/>
              </a:solidFill>
              <a:ln>
                <a:solidFill>
                  <a:srgbClr val="00006C"/>
                </a:solidFill>
              </a:ln>
              <a:effectLst/>
            </c:spPr>
            <c:extLst>
              <c:ext xmlns:c16="http://schemas.microsoft.com/office/drawing/2014/chart" uri="{C3380CC4-5D6E-409C-BE32-E72D297353CC}">
                <c16:uniqueId val="{00000001-79BC-47DE-AC41-CC90F4B67F24}"/>
              </c:ext>
            </c:extLst>
          </c:dPt>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'Carbon footprint'!$C$41:$G$41</c:f>
              <c:strCache>
                <c:ptCount val="5"/>
                <c:pt idx="0">
                  <c:v>FY21</c:v>
                </c:pt>
                <c:pt idx="1">
                  <c:v>FY22</c:v>
                </c:pt>
                <c:pt idx="2">
                  <c:v>FY23</c:v>
                </c:pt>
                <c:pt idx="3">
                  <c:v>FY24</c:v>
                </c:pt>
                <c:pt idx="4">
                  <c:v>FY25</c:v>
                </c:pt>
              </c:strCache>
            </c:strRef>
          </c:cat>
          <c:val>
            <c:numRef>
              <c:f>'Carbon footprint'!$C$83:$G$83</c:f>
              <c:numCache>
                <c:formatCode>_(* #,##0.00_);_(* \(#,##0.00\);_(* "-"??_);_(@_)</c:formatCode>
                <c:ptCount val="5"/>
                <c:pt idx="0">
                  <c:v>1191.3468597440267</c:v>
                </c:pt>
                <c:pt idx="1">
                  <c:v>1053.6778517925113</c:v>
                </c:pt>
                <c:pt idx="2">
                  <c:v>1031.4691957048408</c:v>
                </c:pt>
                <c:pt idx="3">
                  <c:v>1076.7998826896692</c:v>
                </c:pt>
                <c:pt idx="4">
                  <c:v>847.29787763799993</c:v>
                </c:pt>
              </c:numCache>
            </c:numRef>
          </c:val>
          <c:extLst>
            <c:ext xmlns:c16="http://schemas.microsoft.com/office/drawing/2014/chart" uri="{C3380CC4-5D6E-409C-BE32-E72D297353CC}">
              <c16:uniqueId val="{00000001-EF03-4BFA-A39D-EAE7698903AA}"/>
            </c:ext>
          </c:extLst>
        </c:ser>
        <c:dLbls>
          <c:showLegendKey val="0"/>
          <c:showVal val="0"/>
          <c:showCatName val="0"/>
          <c:showSerName val="0"/>
          <c:showPercent val="0"/>
          <c:showBubbleSize val="0"/>
        </c:dLbls>
        <c:gapWidth val="100"/>
        <c:overlap val="-27"/>
        <c:axId val="642196128"/>
        <c:axId val="642196608"/>
      </c:barChart>
      <c:catAx>
        <c:axId val="64219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642196608"/>
        <c:crosses val="autoZero"/>
        <c:auto val="1"/>
        <c:lblAlgn val="ctr"/>
        <c:lblOffset val="100"/>
        <c:noMultiLvlLbl val="0"/>
      </c:catAx>
      <c:valAx>
        <c:axId val="642196608"/>
        <c:scaling>
          <c:orientation val="minMax"/>
          <c:max val="1200"/>
        </c:scaling>
        <c:delete val="0"/>
        <c:axPos val="l"/>
        <c:majorGridlines>
          <c:spPr>
            <a:ln w="9525" cap="flat" cmpd="sng" algn="ctr">
              <a:solidFill>
                <a:srgbClr val="00006C"/>
              </a:solidFill>
              <a:round/>
            </a:ln>
            <a:effectLst/>
          </c:spPr>
        </c:majorGridlines>
        <c:title>
          <c:tx>
            <c:rich>
              <a:bodyPr rot="-5400000" vert="horz"/>
              <a:lstStyle/>
              <a:p>
                <a:pPr>
                  <a:defRPr/>
                </a:pPr>
                <a:r>
                  <a:rPr lang="en-GB"/>
                  <a:t>tCO2e</a:t>
                </a:r>
              </a:p>
            </c:rich>
          </c:tx>
          <c:overlay val="0"/>
          <c:spPr>
            <a:noFill/>
            <a:ln>
              <a:noFill/>
            </a:ln>
            <a:effectLst/>
          </c:spPr>
        </c:title>
        <c:numFmt formatCode="General" sourceLinked="0"/>
        <c:majorTickMark val="none"/>
        <c:minorTickMark val="none"/>
        <c:tickLblPos val="nextTo"/>
        <c:spPr>
          <a:noFill/>
          <a:ln>
            <a:noFill/>
          </a:ln>
          <a:effectLst/>
        </c:spPr>
        <c:txPr>
          <a:bodyPr rot="-60000000" vert="horz"/>
          <a:lstStyle/>
          <a:p>
            <a:pPr>
              <a:defRPr/>
            </a:pPr>
            <a:endParaRPr lang="en-US"/>
          </a:p>
        </c:txPr>
        <c:crossAx val="642196128"/>
        <c:crossesAt val="1"/>
        <c:crossBetween val="between"/>
      </c:valAx>
    </c:plotArea>
    <c:plotVisOnly val="1"/>
    <c:dispBlanksAs val="gap"/>
    <c:showDLblsOverMax val="0"/>
  </c:chart>
  <c:spPr>
    <a:solidFill>
      <a:schemeClr val="bg1"/>
    </a:solidFill>
    <a:ln w="9525" cap="flat" cmpd="sng" algn="ctr">
      <a:noFill/>
      <a:round/>
    </a:ln>
    <a:effectLst/>
  </c:spPr>
  <c:txPr>
    <a:bodyPr/>
    <a:lstStyle/>
    <a:p>
      <a:pPr>
        <a:defRPr>
          <a:solidFill>
            <a:srgbClr val="00006C"/>
          </a:solidFill>
          <a:latin typeface="Lexend" pitchFamily="2"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rgbClr val="00006C"/>
                </a:solidFill>
                <a:latin typeface="Lexend" pitchFamily="2" charset="0"/>
                <a:ea typeface="+mn-ea"/>
                <a:cs typeface="+mn-cs"/>
              </a:defRPr>
            </a:pPr>
            <a:r>
              <a:rPr lang="en-GB" sz="1800" b="1"/>
              <a:t>Scope 3 emissions</a:t>
            </a:r>
          </a:p>
        </c:rich>
      </c:tx>
      <c:overlay val="0"/>
      <c:spPr>
        <a:noFill/>
        <a:ln>
          <a:noFill/>
        </a:ln>
        <a:effectLst/>
      </c:spPr>
      <c:txPr>
        <a:bodyPr rot="0" spcFirstLastPara="1" vertOverflow="ellipsis" vert="horz" wrap="square" anchor="ctr" anchorCtr="1"/>
        <a:lstStyle/>
        <a:p>
          <a:pPr>
            <a:defRPr sz="1800" b="1" i="0" u="none" strike="noStrike" kern="1200" spc="0" baseline="0">
              <a:solidFill>
                <a:srgbClr val="00006C"/>
              </a:solidFill>
              <a:latin typeface="Lexend" pitchFamily="2" charset="0"/>
              <a:ea typeface="+mn-ea"/>
              <a:cs typeface="+mn-cs"/>
            </a:defRPr>
          </a:pPr>
          <a:endParaRPr lang="en-US"/>
        </a:p>
      </c:txPr>
    </c:title>
    <c:autoTitleDeleted val="0"/>
    <c:plotArea>
      <c:layout/>
      <c:barChart>
        <c:barDir val="col"/>
        <c:grouping val="clustered"/>
        <c:varyColors val="0"/>
        <c:ser>
          <c:idx val="0"/>
          <c:order val="0"/>
          <c:tx>
            <c:strRef>
              <c:f>'Carbon footprint'!$C$61</c:f>
              <c:strCache>
                <c:ptCount val="1"/>
                <c:pt idx="0">
                  <c:v> 8,296,305.31 </c:v>
                </c:pt>
              </c:strCache>
            </c:strRef>
          </c:tx>
          <c:spPr>
            <a:solidFill>
              <a:srgbClr val="87EDD2"/>
            </a:solidFill>
            <a:ln>
              <a:solidFill>
                <a:srgbClr val="00006C"/>
              </a:solidFill>
            </a:ln>
            <a:effectLst/>
          </c:spPr>
          <c:invertIfNegative val="0"/>
          <c:dLbls>
            <c:numFmt formatCode="0,,&quot;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006C"/>
                    </a:solidFill>
                    <a:latin typeface="Lexend" pitchFamily="2"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'Carbon footprint'!$C$41:$G$41</c:f>
              <c:strCache>
                <c:ptCount val="5"/>
                <c:pt idx="0">
                  <c:v>FY21</c:v>
                </c:pt>
                <c:pt idx="1">
                  <c:v>FY22</c:v>
                </c:pt>
                <c:pt idx="2">
                  <c:v>FY23</c:v>
                </c:pt>
                <c:pt idx="3">
                  <c:v>FY24</c:v>
                </c:pt>
                <c:pt idx="4">
                  <c:v>FY25</c:v>
                </c:pt>
              </c:strCache>
            </c:strRef>
          </c:cat>
          <c:val>
            <c:numRef>
              <c:f>'Carbon footprint'!$C$61:$G$61</c:f>
              <c:numCache>
                <c:formatCode>_(* #,##0.00_);_(* \(#,##0.00\);_(* "-"??_);_(@_)</c:formatCode>
                <c:ptCount val="5"/>
                <c:pt idx="0">
                  <c:v>8296305.3117859475</c:v>
                </c:pt>
                <c:pt idx="1">
                  <c:v>6928211.7382997675</c:v>
                </c:pt>
                <c:pt idx="2">
                  <c:v>8463591.5797756147</c:v>
                </c:pt>
                <c:pt idx="3">
                  <c:v>10423970.86764944</c:v>
                </c:pt>
                <c:pt idx="4">
                  <c:v>9418408.1652542688</c:v>
                </c:pt>
              </c:numCache>
            </c:numRef>
          </c:val>
          <c:extLst>
            <c:ext xmlns:c16="http://schemas.microsoft.com/office/drawing/2014/chart" uri="{C3380CC4-5D6E-409C-BE32-E72D297353CC}">
              <c16:uniqueId val="{00000000-6853-42A6-AE4B-6DCAFC4931FB}"/>
            </c:ext>
          </c:extLst>
        </c:ser>
        <c:dLbls>
          <c:showLegendKey val="0"/>
          <c:showVal val="0"/>
          <c:showCatName val="0"/>
          <c:showSerName val="0"/>
          <c:showPercent val="0"/>
          <c:showBubbleSize val="0"/>
        </c:dLbls>
        <c:gapWidth val="100"/>
        <c:overlap val="-27"/>
        <c:axId val="642196128"/>
        <c:axId val="642196608"/>
      </c:barChart>
      <c:catAx>
        <c:axId val="64219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006C"/>
                </a:solidFill>
                <a:latin typeface="Lexend" pitchFamily="2" charset="0"/>
                <a:ea typeface="+mn-ea"/>
                <a:cs typeface="+mn-cs"/>
              </a:defRPr>
            </a:pPr>
            <a:endParaRPr lang="en-US"/>
          </a:p>
        </c:txPr>
        <c:crossAx val="642196608"/>
        <c:crosses val="autoZero"/>
        <c:auto val="1"/>
        <c:lblAlgn val="ctr"/>
        <c:lblOffset val="100"/>
        <c:noMultiLvlLbl val="0"/>
      </c:catAx>
      <c:valAx>
        <c:axId val="642196608"/>
        <c:scaling>
          <c:orientation val="minMax"/>
        </c:scaling>
        <c:delete val="0"/>
        <c:axPos val="l"/>
        <c:majorGridlines>
          <c:spPr>
            <a:ln w="9525" cap="flat" cmpd="sng" algn="ctr">
              <a:solidFill>
                <a:srgbClr val="00006C"/>
              </a:solidFill>
              <a:round/>
            </a:ln>
            <a:effectLst/>
          </c:spPr>
        </c:majorGridlines>
        <c:title>
          <c:tx>
            <c:rich>
              <a:bodyPr rot="-5400000" spcFirstLastPara="1" vertOverflow="ellipsis" vert="horz" wrap="square" anchor="ctr" anchorCtr="1"/>
              <a:lstStyle/>
              <a:p>
                <a:pPr>
                  <a:defRPr sz="1000" b="0" i="0" u="none" strike="noStrike" kern="1200" baseline="0">
                    <a:solidFill>
                      <a:srgbClr val="00006C"/>
                    </a:solidFill>
                    <a:latin typeface="Lexend" pitchFamily="2" charset="0"/>
                    <a:ea typeface="+mn-ea"/>
                    <a:cs typeface="+mn-cs"/>
                  </a:defRPr>
                </a:pPr>
                <a:r>
                  <a:rPr lang="en-GB"/>
                  <a:t>tCO2e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rgbClr val="00006C"/>
                  </a:solidFill>
                  <a:latin typeface="Lexend" pitchFamily="2" charset="0"/>
                  <a:ea typeface="+mn-ea"/>
                  <a:cs typeface="+mn-cs"/>
                </a:defRPr>
              </a:pPr>
              <a:endParaRPr lang="en-US"/>
            </a:p>
          </c:txPr>
        </c:title>
        <c:numFmt formatCode="0,,&quot;M&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6C"/>
                </a:solidFill>
                <a:latin typeface="Lexend" pitchFamily="2" charset="0"/>
                <a:ea typeface="+mn-ea"/>
                <a:cs typeface="+mn-cs"/>
              </a:defRPr>
            </a:pPr>
            <a:endParaRPr lang="en-US"/>
          </a:p>
        </c:txPr>
        <c:crossAx val="6421961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rgbClr val="00006C"/>
          </a:solidFill>
          <a:latin typeface="Lexend" pitchFamily="2"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Total footprint</a:t>
            </a:r>
          </a:p>
        </c:rich>
      </c:tx>
      <c:overlay val="0"/>
      <c:spPr>
        <a:noFill/>
        <a:ln>
          <a:noFill/>
        </a:ln>
        <a:effectLst/>
      </c:spPr>
    </c:title>
    <c:autoTitleDeleted val="0"/>
    <c:plotArea>
      <c:layout/>
      <c:barChart>
        <c:barDir val="col"/>
        <c:grouping val="clustered"/>
        <c:varyColors val="0"/>
        <c:ser>
          <c:idx val="0"/>
          <c:order val="0"/>
          <c:spPr>
            <a:solidFill>
              <a:srgbClr val="87EDD2"/>
            </a:solidFill>
            <a:ln>
              <a:solidFill>
                <a:srgbClr val="00006C"/>
              </a:solidFill>
            </a:ln>
          </c:spPr>
          <c:invertIfNegative val="0"/>
          <c:dLbls>
            <c:numFmt formatCode="0,,&quot;M&quot;"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'Carbon footprint'!$C$41:$G$41</c:f>
              <c:strCache>
                <c:ptCount val="5"/>
                <c:pt idx="0">
                  <c:v>FY21</c:v>
                </c:pt>
                <c:pt idx="1">
                  <c:v>FY22</c:v>
                </c:pt>
                <c:pt idx="2">
                  <c:v>FY23</c:v>
                </c:pt>
                <c:pt idx="3">
                  <c:v>FY24</c:v>
                </c:pt>
                <c:pt idx="4">
                  <c:v>FY25</c:v>
                </c:pt>
              </c:strCache>
            </c:strRef>
          </c:cat>
          <c:val>
            <c:numRef>
              <c:f>'Carbon footprint'!$C$86:$G$86</c:f>
              <c:numCache>
                <c:formatCode>_(* #,##0.00_);_(* \(#,##0.00\);_(* "-"??_);_(@_)</c:formatCode>
                <c:ptCount val="5"/>
                <c:pt idx="0">
                  <c:v>8297496.6586456914</c:v>
                </c:pt>
                <c:pt idx="1">
                  <c:v>6929265.4161515599</c:v>
                </c:pt>
                <c:pt idx="2">
                  <c:v>8464623.0489713196</c:v>
                </c:pt>
                <c:pt idx="3">
                  <c:v>10425047.667532129</c:v>
                </c:pt>
                <c:pt idx="4">
                  <c:v>9419255.4631319065</c:v>
                </c:pt>
              </c:numCache>
            </c:numRef>
          </c:val>
          <c:extLst>
            <c:ext xmlns:c16="http://schemas.microsoft.com/office/drawing/2014/chart" uri="{C3380CC4-5D6E-409C-BE32-E72D297353CC}">
              <c16:uniqueId val="{00000002-2FC0-4A50-8BAC-3E72AF61B5D0}"/>
            </c:ext>
          </c:extLst>
        </c:ser>
        <c:dLbls>
          <c:dLblPos val="outEnd"/>
          <c:showLegendKey val="0"/>
          <c:showVal val="1"/>
          <c:showCatName val="0"/>
          <c:showSerName val="0"/>
          <c:showPercent val="0"/>
          <c:showBubbleSize val="0"/>
        </c:dLbls>
        <c:gapWidth val="100"/>
        <c:overlap val="-27"/>
        <c:axId val="642196128"/>
        <c:axId val="642196608"/>
      </c:barChart>
      <c:catAx>
        <c:axId val="64219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642196608"/>
        <c:crosses val="autoZero"/>
        <c:auto val="1"/>
        <c:lblAlgn val="ctr"/>
        <c:lblOffset val="100"/>
        <c:noMultiLvlLbl val="0"/>
      </c:catAx>
      <c:valAx>
        <c:axId val="642196608"/>
        <c:scaling>
          <c:orientation val="minMax"/>
        </c:scaling>
        <c:delete val="0"/>
        <c:axPos val="l"/>
        <c:majorGridlines>
          <c:spPr>
            <a:ln w="9525" cap="flat" cmpd="sng" algn="ctr">
              <a:solidFill>
                <a:srgbClr val="00006C"/>
              </a:solidFill>
              <a:round/>
            </a:ln>
            <a:effectLst/>
          </c:spPr>
        </c:majorGridlines>
        <c:title>
          <c:tx>
            <c:rich>
              <a:bodyPr rot="-5400000" vert="horz"/>
              <a:lstStyle/>
              <a:p>
                <a:pPr>
                  <a:defRPr/>
                </a:pPr>
                <a:r>
                  <a:rPr lang="en-GB"/>
                  <a:t>tCO2e</a:t>
                </a:r>
              </a:p>
            </c:rich>
          </c:tx>
          <c:overlay val="0"/>
          <c:spPr>
            <a:noFill/>
            <a:ln>
              <a:noFill/>
            </a:ln>
            <a:effectLst/>
          </c:spPr>
        </c:title>
        <c:numFmt formatCode="0,,&quot;M&quot;" sourceLinked="0"/>
        <c:majorTickMark val="none"/>
        <c:minorTickMark val="none"/>
        <c:tickLblPos val="nextTo"/>
        <c:spPr>
          <a:noFill/>
          <a:ln>
            <a:noFill/>
          </a:ln>
          <a:effectLst/>
        </c:spPr>
        <c:txPr>
          <a:bodyPr rot="-60000000" vert="horz"/>
          <a:lstStyle/>
          <a:p>
            <a:pPr>
              <a:defRPr/>
            </a:pPr>
            <a:endParaRPr lang="en-US"/>
          </a:p>
        </c:txPr>
        <c:crossAx val="642196128"/>
        <c:crossesAt val="1"/>
        <c:crossBetween val="between"/>
      </c:valAx>
    </c:plotArea>
    <c:plotVisOnly val="1"/>
    <c:dispBlanksAs val="gap"/>
    <c:showDLblsOverMax val="0"/>
  </c:chart>
  <c:spPr>
    <a:solidFill>
      <a:schemeClr val="bg1"/>
    </a:solidFill>
    <a:ln w="9525" cap="flat" cmpd="sng" algn="ctr">
      <a:noFill/>
      <a:round/>
    </a:ln>
    <a:effectLst/>
  </c:spPr>
  <c:txPr>
    <a:bodyPr/>
    <a:lstStyle/>
    <a:p>
      <a:pPr>
        <a:defRPr>
          <a:solidFill>
            <a:srgbClr val="00006C"/>
          </a:solidFill>
          <a:latin typeface="Lexend" pitchFamily="2"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2.jpeg"/><Relationship Id="rId7" Type="http://schemas.openxmlformats.org/officeDocument/2006/relationships/hyperlink" Target="https://www.mo.co.uk/our-performance/investor-hub/annual-report-and-accounts-2025/" TargetMode="External"/><Relationship Id="rId2" Type="http://schemas.openxmlformats.org/officeDocument/2006/relationships/image" Target="../media/image1.png"/><Relationship Id="rId1" Type="http://schemas.openxmlformats.org/officeDocument/2006/relationships/hyperlink" Target="https://www.mo.co.uk" TargetMode="External"/><Relationship Id="rId6" Type="http://schemas.openxmlformats.org/officeDocument/2006/relationships/image" Target="../media/image4.png"/><Relationship Id="rId5" Type="http://schemas.openxmlformats.org/officeDocument/2006/relationships/hyperlink" Target="https://www.mo.co.uk/our-performance/investor-hub/impact-report-2025/" TargetMode="External"/><Relationship Id="rId10" Type="http://schemas.openxmlformats.org/officeDocument/2006/relationships/image" Target="../media/image6.png"/><Relationship Id="rId4" Type="http://schemas.openxmlformats.org/officeDocument/2006/relationships/image" Target="../media/image3.jpeg"/><Relationship Id="rId9" Type="http://schemas.openxmlformats.org/officeDocument/2006/relationships/hyperlink" Target="mailto:sustainability@mo.co.uk"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22</xdr:col>
      <xdr:colOff>144438</xdr:colOff>
      <xdr:row>23</xdr:row>
      <xdr:rowOff>44450</xdr:rowOff>
    </xdr:from>
    <xdr:to>
      <xdr:col>27</xdr:col>
      <xdr:colOff>798898</xdr:colOff>
      <xdr:row>31</xdr:row>
      <xdr:rowOff>0</xdr:rowOff>
    </xdr:to>
    <xdr:pic>
      <xdr:nvPicPr>
        <xdr:cNvPr id="31" name="Picture 52">
          <a:hlinkClick xmlns:r="http://schemas.openxmlformats.org/officeDocument/2006/relationships" r:id="rId1"/>
          <a:extLst>
            <a:ext uri="{FF2B5EF4-FFF2-40B4-BE49-F238E27FC236}">
              <a16:creationId xmlns:a16="http://schemas.microsoft.com/office/drawing/2014/main" id="{DAD055B1-9759-DD72-258B-108DC13459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11338" y="6407150"/>
          <a:ext cx="3765960" cy="1987550"/>
        </a:xfrm>
        <a:prstGeom prst="rect">
          <a:avLst/>
        </a:prstGeom>
      </xdr:spPr>
    </xdr:pic>
    <xdr:clientData/>
  </xdr:twoCellAnchor>
  <xdr:twoCellAnchor>
    <xdr:from>
      <xdr:col>8</xdr:col>
      <xdr:colOff>423333</xdr:colOff>
      <xdr:row>7</xdr:row>
      <xdr:rowOff>49742</xdr:rowOff>
    </xdr:from>
    <xdr:to>
      <xdr:col>20</xdr:col>
      <xdr:colOff>433917</xdr:colOff>
      <xdr:row>29</xdr:row>
      <xdr:rowOff>190500</xdr:rowOff>
    </xdr:to>
    <xdr:sp macro="" textlink="">
      <xdr:nvSpPr>
        <xdr:cNvPr id="29" name="Rectangle: Rounded Corners 2">
          <a:extLst>
            <a:ext uri="{FF2B5EF4-FFF2-40B4-BE49-F238E27FC236}">
              <a16:creationId xmlns:a16="http://schemas.microsoft.com/office/drawing/2014/main" id="{FF841764-B339-4316-A04C-03434CC39C95}"/>
            </a:ext>
          </a:extLst>
        </xdr:cNvPr>
        <xdr:cNvSpPr/>
      </xdr:nvSpPr>
      <xdr:spPr>
        <a:xfrm>
          <a:off x="5554133" y="1891242"/>
          <a:ext cx="8202084" cy="6185958"/>
        </a:xfrm>
        <a:prstGeom prst="roundRect">
          <a:avLst>
            <a:gd name="adj" fmla="val 9436"/>
          </a:avLst>
        </a:prstGeom>
        <a:solidFill>
          <a:srgbClr val="F5F5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4000" b="1">
              <a:solidFill>
                <a:srgbClr val="00006C"/>
              </a:solidFill>
              <a:latin typeface="Lexend" pitchFamily="2" charset="0"/>
            </a:rPr>
            <a:t>Contents</a:t>
          </a:r>
        </a:p>
        <a:p>
          <a:pPr algn="l"/>
          <a:br>
            <a:rPr lang="en-GB" sz="1800" b="0">
              <a:solidFill>
                <a:srgbClr val="00006C"/>
              </a:solidFill>
              <a:latin typeface="Lexend" pitchFamily="2" charset="0"/>
            </a:rPr>
          </a:br>
          <a:r>
            <a:rPr lang="en-GB" sz="2000" b="0">
              <a:solidFill>
                <a:srgbClr val="00006C"/>
              </a:solidFill>
              <a:latin typeface="Lexend" pitchFamily="2" charset="0"/>
            </a:rPr>
            <a:t>Glossary</a:t>
          </a:r>
        </a:p>
        <a:p>
          <a:pPr algn="l"/>
          <a:r>
            <a:rPr lang="en-GB" sz="2000" b="0" baseline="0">
              <a:solidFill>
                <a:srgbClr val="00006C"/>
              </a:solidFill>
              <a:latin typeface="Lexend" pitchFamily="2" charset="0"/>
            </a:rPr>
            <a:t>Ratings</a:t>
          </a:r>
        </a:p>
        <a:p>
          <a:pPr algn="l"/>
          <a:r>
            <a:rPr lang="en-GB" sz="2000" b="0" baseline="0">
              <a:solidFill>
                <a:srgbClr val="00006C"/>
              </a:solidFill>
              <a:latin typeface="Lexend" pitchFamily="2" charset="0"/>
            </a:rPr>
            <a:t>Targets and progress</a:t>
          </a:r>
        </a:p>
        <a:p>
          <a:pPr algn="l"/>
          <a:endParaRPr lang="en-GB" sz="2000" b="0" baseline="0">
            <a:solidFill>
              <a:srgbClr val="00006C"/>
            </a:solidFill>
            <a:latin typeface="Lexend" pitchFamily="2" charset="0"/>
          </a:endParaRPr>
        </a:p>
        <a:p>
          <a:pPr algn="l"/>
          <a:r>
            <a:rPr lang="en-GB" sz="2400" b="1" baseline="0">
              <a:solidFill>
                <a:srgbClr val="00006C"/>
              </a:solidFill>
              <a:latin typeface="Lexend" pitchFamily="2" charset="0"/>
            </a:rPr>
            <a:t>A strong Motability </a:t>
          </a:r>
          <a:r>
            <a:rPr lang="en-GB" sz="2400" b="1" baseline="0">
              <a:solidFill>
                <a:srgbClr val="00006C"/>
              </a:solidFill>
              <a:latin typeface="Lexend" pitchFamily="2" charset="0"/>
              <a:ea typeface="+mn-ea"/>
              <a:cs typeface="+mn-cs"/>
            </a:rPr>
            <a:t>Scheme</a:t>
          </a:r>
        </a:p>
        <a:p>
          <a:pPr algn="l"/>
          <a:r>
            <a:rPr lang="en-GB" sz="2000" b="0" baseline="0">
              <a:solidFill>
                <a:srgbClr val="00006C"/>
              </a:solidFill>
              <a:latin typeface="Lexend" pitchFamily="2" charset="0"/>
            </a:rPr>
            <a:t>Double Materiality Assessment (DMA)</a:t>
          </a:r>
        </a:p>
        <a:p>
          <a:pPr algn="l"/>
          <a:r>
            <a:rPr lang="en-GB" sz="2000" b="0" baseline="0">
              <a:solidFill>
                <a:srgbClr val="00006C"/>
              </a:solidFill>
              <a:latin typeface="Lexend" pitchFamily="2" charset="0"/>
            </a:rPr>
            <a:t>Climate Scenario Analysis (CSA)</a:t>
          </a:r>
        </a:p>
        <a:p>
          <a:pPr algn="l"/>
          <a:r>
            <a:rPr lang="en-GB" sz="2000" b="0" i="1" baseline="0">
              <a:solidFill>
                <a:srgbClr val="00006C"/>
              </a:solidFill>
              <a:latin typeface="Lexend" pitchFamily="2" charset="0"/>
            </a:rPr>
            <a:t>Global Reporting Initiative (GRI) to follow</a:t>
          </a:r>
        </a:p>
        <a:p>
          <a:pPr algn="l"/>
          <a:endParaRPr lang="en-GB" sz="2000" b="0" baseline="0">
            <a:solidFill>
              <a:srgbClr val="00006C"/>
            </a:solidFill>
            <a:latin typeface="Lexend" pitchFamily="2" charset="0"/>
          </a:endParaRPr>
        </a:p>
        <a:p>
          <a:pPr algn="l"/>
          <a:r>
            <a:rPr lang="en-GB" sz="2400" b="1" baseline="0">
              <a:solidFill>
                <a:srgbClr val="00006C"/>
              </a:solidFill>
              <a:latin typeface="Lexend" pitchFamily="2" charset="0"/>
            </a:rPr>
            <a:t>A greener tomorrow</a:t>
          </a:r>
        </a:p>
        <a:p>
          <a:pPr algn="l"/>
          <a:r>
            <a:rPr lang="en-GB" sz="2000" b="0" baseline="0">
              <a:solidFill>
                <a:srgbClr val="00006C"/>
              </a:solidFill>
              <a:latin typeface="Lexend" pitchFamily="2" charset="0"/>
            </a:rPr>
            <a:t>Carbon footprint</a:t>
          </a:r>
        </a:p>
        <a:p>
          <a:pPr algn="l"/>
          <a:endParaRPr lang="en-GB" sz="2000" b="0" baseline="0">
            <a:solidFill>
              <a:srgbClr val="00006C"/>
            </a:solidFill>
            <a:latin typeface="Lexend" pitchFamily="2" charset="0"/>
          </a:endParaRPr>
        </a:p>
        <a:p>
          <a:pPr algn="l"/>
          <a:r>
            <a:rPr lang="en-GB" sz="2400" b="1" baseline="0">
              <a:solidFill>
                <a:srgbClr val="00006C"/>
              </a:solidFill>
              <a:latin typeface="Lexend" pitchFamily="2" charset="0"/>
            </a:rPr>
            <a:t>A thriving society</a:t>
          </a:r>
        </a:p>
        <a:p>
          <a:pPr algn="l"/>
          <a:r>
            <a:rPr lang="en-GB" sz="2000" b="0" baseline="0">
              <a:solidFill>
                <a:srgbClr val="00006C"/>
              </a:solidFill>
              <a:latin typeface="Lexend" pitchFamily="2" charset="0"/>
            </a:rPr>
            <a:t>People information</a:t>
          </a:r>
        </a:p>
      </xdr:txBody>
    </xdr:sp>
    <xdr:clientData/>
  </xdr:twoCellAnchor>
  <xdr:twoCellAnchor editAs="oneCell">
    <xdr:from>
      <xdr:col>1</xdr:col>
      <xdr:colOff>143930</xdr:colOff>
      <xdr:row>7</xdr:row>
      <xdr:rowOff>19954</xdr:rowOff>
    </xdr:from>
    <xdr:to>
      <xdr:col>8</xdr:col>
      <xdr:colOff>31750</xdr:colOff>
      <xdr:row>20</xdr:row>
      <xdr:rowOff>225425</xdr:rowOff>
    </xdr:to>
    <xdr:pic>
      <xdr:nvPicPr>
        <xdr:cNvPr id="13" name="Picture 12">
          <a:extLst>
            <a:ext uri="{FF2B5EF4-FFF2-40B4-BE49-F238E27FC236}">
              <a16:creationId xmlns:a16="http://schemas.microsoft.com/office/drawing/2014/main" id="{DD49B0FE-D4FD-0C28-9815-40B74E2EFB5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5100" b="11622"/>
        <a:stretch>
          <a:fillRect/>
        </a:stretch>
      </xdr:blipFill>
      <xdr:spPr>
        <a:xfrm>
          <a:off x="601130" y="1861454"/>
          <a:ext cx="4561420" cy="3964671"/>
        </a:xfrm>
        <a:prstGeom prst="roundRect">
          <a:avLst/>
        </a:prstGeom>
      </xdr:spPr>
    </xdr:pic>
    <xdr:clientData/>
  </xdr:twoCellAnchor>
  <xdr:twoCellAnchor editAs="oneCell">
    <xdr:from>
      <xdr:col>21</xdr:col>
      <xdr:colOff>99483</xdr:colOff>
      <xdr:row>6</xdr:row>
      <xdr:rowOff>241300</xdr:rowOff>
    </xdr:from>
    <xdr:to>
      <xdr:col>28</xdr:col>
      <xdr:colOff>83608</xdr:colOff>
      <xdr:row>15</xdr:row>
      <xdr:rowOff>165100</xdr:rowOff>
    </xdr:to>
    <xdr:pic>
      <xdr:nvPicPr>
        <xdr:cNvPr id="15" name="Picture 14">
          <a:extLst>
            <a:ext uri="{FF2B5EF4-FFF2-40B4-BE49-F238E27FC236}">
              <a16:creationId xmlns:a16="http://schemas.microsoft.com/office/drawing/2014/main" id="{2D377121-4722-BC6C-18C8-22965A4AE92C}"/>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6454" b="9058"/>
        <a:stretch>
          <a:fillRect/>
        </a:stretch>
      </xdr:blipFill>
      <xdr:spPr>
        <a:xfrm>
          <a:off x="14044083" y="1828800"/>
          <a:ext cx="4683125" cy="2438400"/>
        </a:xfrm>
        <a:prstGeom prst="roundRect">
          <a:avLst/>
        </a:prstGeom>
      </xdr:spPr>
    </xdr:pic>
    <xdr:clientData/>
  </xdr:twoCellAnchor>
  <xdr:twoCellAnchor>
    <xdr:from>
      <xdr:col>1</xdr:col>
      <xdr:colOff>114300</xdr:colOff>
      <xdr:row>22</xdr:row>
      <xdr:rowOff>0</xdr:rowOff>
    </xdr:from>
    <xdr:to>
      <xdr:col>7</xdr:col>
      <xdr:colOff>546100</xdr:colOff>
      <xdr:row>29</xdr:row>
      <xdr:rowOff>241300</xdr:rowOff>
    </xdr:to>
    <xdr:sp macro="" textlink="">
      <xdr:nvSpPr>
        <xdr:cNvPr id="4" name="Rectangle: Rounded Corners 3">
          <a:extLst>
            <a:ext uri="{FF2B5EF4-FFF2-40B4-BE49-F238E27FC236}">
              <a16:creationId xmlns:a16="http://schemas.microsoft.com/office/drawing/2014/main" id="{E6AC2A14-8F37-CEFA-7ECC-813A2B27B4A1}"/>
            </a:ext>
          </a:extLst>
        </xdr:cNvPr>
        <xdr:cNvSpPr/>
      </xdr:nvSpPr>
      <xdr:spPr>
        <a:xfrm>
          <a:off x="571500" y="6108700"/>
          <a:ext cx="4483100" cy="2019300"/>
        </a:xfrm>
        <a:prstGeom prst="roundRect">
          <a:avLst/>
        </a:prstGeom>
        <a:solidFill>
          <a:srgbClr val="1739E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2000" b="1">
              <a:latin typeface="Lexend" pitchFamily="2" charset="0"/>
            </a:rPr>
            <a:t>Upload</a:t>
          </a:r>
          <a:r>
            <a:rPr lang="en-GB" sz="2000" b="1" baseline="0">
              <a:latin typeface="Lexend" pitchFamily="2" charset="0"/>
            </a:rPr>
            <a:t> date</a:t>
          </a:r>
        </a:p>
        <a:p>
          <a:pPr algn="l"/>
          <a:r>
            <a:rPr lang="en-GB" sz="1800" baseline="0">
              <a:latin typeface="Lexend" pitchFamily="2" charset="0"/>
            </a:rPr>
            <a:t>18/12/25</a:t>
          </a:r>
        </a:p>
        <a:p>
          <a:pPr algn="l"/>
          <a:endParaRPr lang="en-GB" sz="1800" baseline="0">
            <a:latin typeface="Lexend" pitchFamily="2" charset="0"/>
          </a:endParaRPr>
        </a:p>
        <a:p>
          <a:pPr algn="l"/>
          <a:r>
            <a:rPr lang="en-GB" sz="2000" b="1" baseline="0">
              <a:latin typeface="Lexend" pitchFamily="2" charset="0"/>
            </a:rPr>
            <a:t>Period covered</a:t>
          </a:r>
        </a:p>
        <a:p>
          <a:pPr algn="l"/>
          <a:r>
            <a:rPr lang="en-GB" sz="1800" baseline="0">
              <a:latin typeface="Lexend" pitchFamily="2" charset="0"/>
            </a:rPr>
            <a:t>01/10/24-30/09/25</a:t>
          </a:r>
          <a:endParaRPr lang="en-GB" sz="1800">
            <a:latin typeface="Lexend" pitchFamily="2" charset="0"/>
          </a:endParaRPr>
        </a:p>
      </xdr:txBody>
    </xdr:sp>
    <xdr:clientData/>
  </xdr:twoCellAnchor>
  <xdr:twoCellAnchor editAs="oneCell">
    <xdr:from>
      <xdr:col>21</xdr:col>
      <xdr:colOff>76200</xdr:colOff>
      <xdr:row>16</xdr:row>
      <xdr:rowOff>152400</xdr:rowOff>
    </xdr:from>
    <xdr:to>
      <xdr:col>23</xdr:col>
      <xdr:colOff>380118</xdr:colOff>
      <xdr:row>22</xdr:row>
      <xdr:rowOff>243993</xdr:rowOff>
    </xdr:to>
    <xdr:pic>
      <xdr:nvPicPr>
        <xdr:cNvPr id="23" name="Picture 22">
          <a:hlinkClick xmlns:r="http://schemas.openxmlformats.org/officeDocument/2006/relationships" r:id="rId5"/>
          <a:extLst>
            <a:ext uri="{FF2B5EF4-FFF2-40B4-BE49-F238E27FC236}">
              <a16:creationId xmlns:a16="http://schemas.microsoft.com/office/drawing/2014/main" id="{2B679505-87EB-1487-FF22-24A247E062FD}"/>
            </a:ext>
          </a:extLst>
        </xdr:cNvPr>
        <xdr:cNvPicPr>
          <a:picLocks noChangeAspect="1"/>
        </xdr:cNvPicPr>
      </xdr:nvPicPr>
      <xdr:blipFill>
        <a:blip xmlns:r="http://schemas.openxmlformats.org/officeDocument/2006/relationships" r:embed="rId6"/>
        <a:stretch>
          <a:fillRect/>
        </a:stretch>
      </xdr:blipFill>
      <xdr:spPr>
        <a:xfrm>
          <a:off x="14020800" y="4584700"/>
          <a:ext cx="1548518" cy="1767993"/>
        </a:xfrm>
        <a:prstGeom prst="rect">
          <a:avLst/>
        </a:prstGeom>
      </xdr:spPr>
    </xdr:pic>
    <xdr:clientData/>
  </xdr:twoCellAnchor>
  <xdr:twoCellAnchor editAs="oneCell">
    <xdr:from>
      <xdr:col>23</xdr:col>
      <xdr:colOff>495942</xdr:colOff>
      <xdr:row>16</xdr:row>
      <xdr:rowOff>152400</xdr:rowOff>
    </xdr:from>
    <xdr:to>
      <xdr:col>26</xdr:col>
      <xdr:colOff>177560</xdr:colOff>
      <xdr:row>22</xdr:row>
      <xdr:rowOff>243993</xdr:rowOff>
    </xdr:to>
    <xdr:pic>
      <xdr:nvPicPr>
        <xdr:cNvPr id="24" name="Picture 23">
          <a:hlinkClick xmlns:r="http://schemas.openxmlformats.org/officeDocument/2006/relationships" r:id="rId7"/>
          <a:extLst>
            <a:ext uri="{FF2B5EF4-FFF2-40B4-BE49-F238E27FC236}">
              <a16:creationId xmlns:a16="http://schemas.microsoft.com/office/drawing/2014/main" id="{5418F6CF-835E-1CFA-9073-0FEB10747126}"/>
            </a:ext>
          </a:extLst>
        </xdr:cNvPr>
        <xdr:cNvPicPr>
          <a:picLocks noChangeAspect="1"/>
        </xdr:cNvPicPr>
      </xdr:nvPicPr>
      <xdr:blipFill>
        <a:blip xmlns:r="http://schemas.openxmlformats.org/officeDocument/2006/relationships" r:embed="rId8"/>
        <a:stretch>
          <a:fillRect/>
        </a:stretch>
      </xdr:blipFill>
      <xdr:spPr>
        <a:xfrm>
          <a:off x="15685142" y="4584700"/>
          <a:ext cx="1548518" cy="1767993"/>
        </a:xfrm>
        <a:prstGeom prst="rect">
          <a:avLst/>
        </a:prstGeom>
      </xdr:spPr>
    </xdr:pic>
    <xdr:clientData/>
  </xdr:twoCellAnchor>
  <xdr:twoCellAnchor editAs="oneCell">
    <xdr:from>
      <xdr:col>26</xdr:col>
      <xdr:colOff>293384</xdr:colOff>
      <xdr:row>16</xdr:row>
      <xdr:rowOff>152400</xdr:rowOff>
    </xdr:from>
    <xdr:to>
      <xdr:col>28</xdr:col>
      <xdr:colOff>254402</xdr:colOff>
      <xdr:row>22</xdr:row>
      <xdr:rowOff>243993</xdr:rowOff>
    </xdr:to>
    <xdr:pic>
      <xdr:nvPicPr>
        <xdr:cNvPr id="26" name="Picture 25">
          <a:hlinkClick xmlns:r="http://schemas.openxmlformats.org/officeDocument/2006/relationships" r:id="rId9"/>
          <a:extLst>
            <a:ext uri="{FF2B5EF4-FFF2-40B4-BE49-F238E27FC236}">
              <a16:creationId xmlns:a16="http://schemas.microsoft.com/office/drawing/2014/main" id="{D54C0C1B-A02E-4996-28C8-A5127F9064E4}"/>
            </a:ext>
          </a:extLst>
        </xdr:cNvPr>
        <xdr:cNvPicPr>
          <a:picLocks noChangeAspect="1"/>
        </xdr:cNvPicPr>
      </xdr:nvPicPr>
      <xdr:blipFill>
        <a:blip xmlns:r="http://schemas.openxmlformats.org/officeDocument/2006/relationships" r:embed="rId10"/>
        <a:stretch>
          <a:fillRect/>
        </a:stretch>
      </xdr:blipFill>
      <xdr:spPr>
        <a:xfrm>
          <a:off x="17349484" y="4584700"/>
          <a:ext cx="1548518" cy="17679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260350</xdr:colOff>
      <xdr:row>2</xdr:row>
      <xdr:rowOff>50800</xdr:rowOff>
    </xdr:from>
    <xdr:to>
      <xdr:col>3</xdr:col>
      <xdr:colOff>1662642</xdr:colOff>
      <xdr:row>4</xdr:row>
      <xdr:rowOff>20334</xdr:rowOff>
    </xdr:to>
    <xdr:pic>
      <xdr:nvPicPr>
        <xdr:cNvPr id="7" name="Picture 1">
          <a:extLst>
            <a:ext uri="{FF2B5EF4-FFF2-40B4-BE49-F238E27FC236}">
              <a16:creationId xmlns:a16="http://schemas.microsoft.com/office/drawing/2014/main" id="{D533DB02-1980-D623-A90E-268958C300FC}"/>
            </a:ext>
          </a:extLst>
        </xdr:cNvPr>
        <xdr:cNvPicPr>
          <a:picLocks noChangeAspect="1"/>
        </xdr:cNvPicPr>
      </xdr:nvPicPr>
      <xdr:blipFill>
        <a:blip xmlns:r="http://schemas.openxmlformats.org/officeDocument/2006/relationships" r:embed="rId1"/>
        <a:stretch>
          <a:fillRect/>
        </a:stretch>
      </xdr:blipFill>
      <xdr:spPr>
        <a:xfrm>
          <a:off x="514350" y="1627717"/>
          <a:ext cx="5126567" cy="1407809"/>
        </a:xfrm>
        <a:prstGeom prst="rect">
          <a:avLst/>
        </a:prstGeom>
      </xdr:spPr>
    </xdr:pic>
    <xdr:clientData/>
  </xdr:twoCellAnchor>
  <xdr:twoCellAnchor editAs="oneCell">
    <xdr:from>
      <xdr:col>3</xdr:col>
      <xdr:colOff>1822451</xdr:colOff>
      <xdr:row>2</xdr:row>
      <xdr:rowOff>63501</xdr:rowOff>
    </xdr:from>
    <xdr:to>
      <xdr:col>9</xdr:col>
      <xdr:colOff>41276</xdr:colOff>
      <xdr:row>4</xdr:row>
      <xdr:rowOff>386321</xdr:rowOff>
    </xdr:to>
    <xdr:pic>
      <xdr:nvPicPr>
        <xdr:cNvPr id="9" name="Picture 2">
          <a:extLst>
            <a:ext uri="{FF2B5EF4-FFF2-40B4-BE49-F238E27FC236}">
              <a16:creationId xmlns:a16="http://schemas.microsoft.com/office/drawing/2014/main" id="{5661E0EB-3985-6762-F9C9-61BD8BC3A122}"/>
            </a:ext>
          </a:extLst>
        </xdr:cNvPr>
        <xdr:cNvPicPr>
          <a:picLocks noChangeAspect="1"/>
        </xdr:cNvPicPr>
      </xdr:nvPicPr>
      <xdr:blipFill>
        <a:blip xmlns:r="http://schemas.openxmlformats.org/officeDocument/2006/relationships" r:embed="rId2"/>
        <a:stretch>
          <a:fillRect/>
        </a:stretch>
      </xdr:blipFill>
      <xdr:spPr>
        <a:xfrm>
          <a:off x="5801784" y="1640418"/>
          <a:ext cx="7734300" cy="1761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85724</xdr:colOff>
      <xdr:row>2</xdr:row>
      <xdr:rowOff>44450</xdr:rowOff>
    </xdr:from>
    <xdr:to>
      <xdr:col>6</xdr:col>
      <xdr:colOff>969149</xdr:colOff>
      <xdr:row>15</xdr:row>
      <xdr:rowOff>62796</xdr:rowOff>
    </xdr:to>
    <xdr:graphicFrame macro="">
      <xdr:nvGraphicFramePr>
        <xdr:cNvPr id="325" name="Chart 3">
          <a:extLst>
            <a:ext uri="{FF2B5EF4-FFF2-40B4-BE49-F238E27FC236}">
              <a16:creationId xmlns:a16="http://schemas.microsoft.com/office/drawing/2014/main" id="{FFCC3412-28CB-BF3B-0841-7F301CAF94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1085851</xdr:colOff>
      <xdr:row>2</xdr:row>
      <xdr:rowOff>69850</xdr:rowOff>
    </xdr:from>
    <xdr:to>
      <xdr:col>12</xdr:col>
      <xdr:colOff>492901</xdr:colOff>
      <xdr:row>15</xdr:row>
      <xdr:rowOff>72325</xdr:rowOff>
    </xdr:to>
    <xdr:graphicFrame macro="">
      <xdr:nvGraphicFramePr>
        <xdr:cNvPr id="326" name="Chart 4">
          <a:extLst>
            <a:ext uri="{FF2B5EF4-FFF2-40B4-BE49-F238E27FC236}">
              <a16:creationId xmlns:a16="http://schemas.microsoft.com/office/drawing/2014/main" id="{36258F9F-8B21-4F27-9BBC-01FCE3583E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133349</xdr:colOff>
      <xdr:row>2</xdr:row>
      <xdr:rowOff>34925</xdr:rowOff>
    </xdr:from>
    <xdr:to>
      <xdr:col>3</xdr:col>
      <xdr:colOff>1425290</xdr:colOff>
      <xdr:row>15</xdr:row>
      <xdr:rowOff>37400</xdr:rowOff>
    </xdr:to>
    <xdr:graphicFrame macro="">
      <xdr:nvGraphicFramePr>
        <xdr:cNvPr id="323" name="Chart 3">
          <a:extLst>
            <a:ext uri="{FF2B5EF4-FFF2-40B4-BE49-F238E27FC236}">
              <a16:creationId xmlns:a16="http://schemas.microsoft.com/office/drawing/2014/main" id="{7B3F6DFF-2D2A-43F3-B40A-EFE06F686C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2F47E-805D-44CA-BB7A-3ADC7BC90F00}">
  <sheetPr>
    <tabColor rgb="FF00006C"/>
  </sheetPr>
  <dimension ref="A1:AE39"/>
  <sheetViews>
    <sheetView tabSelected="1" zoomScale="50" zoomScaleNormal="50" workbookViewId="0">
      <selection activeCell="B3" sqref="B3:R6"/>
    </sheetView>
  </sheetViews>
  <sheetFormatPr defaultColWidth="0" defaultRowHeight="20" zeroHeight="1" x14ac:dyDescent="0.7"/>
  <cols>
    <col min="1" max="1" width="6.453125" style="2" customWidth="1"/>
    <col min="2" max="5" width="8.81640625" style="2" customWidth="1"/>
    <col min="6" max="6" width="8.453125" style="2" customWidth="1"/>
    <col min="7" max="7" width="13.81640625" style="2" bestFit="1" customWidth="1"/>
    <col min="8" max="8" width="8.81640625" style="2" customWidth="1"/>
    <col min="9" max="9" width="11.26953125" style="2" customWidth="1"/>
    <col min="10" max="10" width="13.81640625" style="2" bestFit="1" customWidth="1"/>
    <col min="11" max="11" width="6.54296875" style="2" customWidth="1"/>
    <col min="12" max="12" width="14.26953125" style="2" bestFit="1" customWidth="1"/>
    <col min="13" max="27" width="8.81640625" style="2" customWidth="1"/>
    <col min="28" max="28" width="13.7265625" style="2" bestFit="1" customWidth="1"/>
    <col min="29" max="29" width="8.81640625" style="2" customWidth="1"/>
    <col min="30" max="30" width="14.1796875" style="2" bestFit="1" customWidth="1"/>
    <col min="31" max="31" width="8.81640625" style="2" customWidth="1"/>
    <col min="32" max="16384" width="8.81640625" style="2" hidden="1"/>
  </cols>
  <sheetData>
    <row r="1" spans="2:18" x14ac:dyDescent="0.7"/>
    <row r="2" spans="2:18" x14ac:dyDescent="0.7"/>
    <row r="3" spans="2:18" ht="20.5" customHeight="1" x14ac:dyDescent="0.7">
      <c r="B3" s="101" t="s">
        <v>250</v>
      </c>
      <c r="C3" s="101"/>
      <c r="D3" s="101"/>
      <c r="E3" s="101"/>
      <c r="F3" s="101"/>
      <c r="G3" s="101"/>
      <c r="H3" s="101"/>
      <c r="I3" s="101"/>
      <c r="J3" s="101"/>
      <c r="K3" s="101"/>
      <c r="L3" s="101"/>
      <c r="M3" s="101"/>
      <c r="N3" s="101"/>
      <c r="O3" s="101"/>
      <c r="P3" s="101"/>
      <c r="Q3" s="101"/>
      <c r="R3" s="101"/>
    </row>
    <row r="4" spans="2:18" ht="20.5" customHeight="1" x14ac:dyDescent="0.7">
      <c r="B4" s="101"/>
      <c r="C4" s="101"/>
      <c r="D4" s="101"/>
      <c r="E4" s="101"/>
      <c r="F4" s="101"/>
      <c r="G4" s="101"/>
      <c r="H4" s="101"/>
      <c r="I4" s="101"/>
      <c r="J4" s="101"/>
      <c r="K4" s="101"/>
      <c r="L4" s="101"/>
      <c r="M4" s="101"/>
      <c r="N4" s="101"/>
      <c r="O4" s="101"/>
      <c r="P4" s="101"/>
      <c r="Q4" s="101"/>
      <c r="R4" s="101"/>
    </row>
    <row r="5" spans="2:18" ht="22.15" customHeight="1" x14ac:dyDescent="0.7">
      <c r="B5" s="101"/>
      <c r="C5" s="101"/>
      <c r="D5" s="101"/>
      <c r="E5" s="101"/>
      <c r="F5" s="101"/>
      <c r="G5" s="101"/>
      <c r="H5" s="101"/>
      <c r="I5" s="101"/>
      <c r="J5" s="101"/>
      <c r="K5" s="101"/>
      <c r="L5" s="101"/>
      <c r="M5" s="101"/>
      <c r="N5" s="101"/>
      <c r="O5" s="101"/>
      <c r="P5" s="101"/>
      <c r="Q5" s="101"/>
      <c r="R5" s="101"/>
    </row>
    <row r="6" spans="2:18" ht="21" customHeight="1" x14ac:dyDescent="0.7">
      <c r="B6" s="101"/>
      <c r="C6" s="101"/>
      <c r="D6" s="101"/>
      <c r="E6" s="101"/>
      <c r="F6" s="101"/>
      <c r="G6" s="101"/>
      <c r="H6" s="101"/>
      <c r="I6" s="101"/>
      <c r="J6" s="101"/>
      <c r="K6" s="101"/>
      <c r="L6" s="101"/>
      <c r="M6" s="101"/>
      <c r="N6" s="101"/>
      <c r="O6" s="101"/>
      <c r="P6" s="101"/>
      <c r="Q6" s="101"/>
      <c r="R6" s="101"/>
    </row>
    <row r="7" spans="2:18" x14ac:dyDescent="0.7"/>
    <row r="8" spans="2:18" x14ac:dyDescent="0.7"/>
    <row r="9" spans="2:18" x14ac:dyDescent="0.7"/>
    <row r="10" spans="2:18" ht="26" x14ac:dyDescent="0.9">
      <c r="B10" s="102"/>
      <c r="C10" s="102"/>
      <c r="D10" s="102"/>
      <c r="E10" s="102"/>
      <c r="F10" s="102"/>
      <c r="G10" s="3"/>
    </row>
    <row r="11" spans="2:18" ht="26" x14ac:dyDescent="0.9">
      <c r="B11" s="102"/>
      <c r="C11" s="102"/>
      <c r="D11" s="102"/>
      <c r="E11" s="102"/>
      <c r="F11" s="102"/>
      <c r="G11" s="4"/>
    </row>
    <row r="12" spans="2:18" x14ac:dyDescent="0.7"/>
    <row r="13" spans="2:18" x14ac:dyDescent="0.7"/>
    <row r="14" spans="2:18" x14ac:dyDescent="0.7"/>
    <row r="15" spans="2:18" ht="26" x14ac:dyDescent="0.9">
      <c r="B15" s="102"/>
      <c r="C15" s="102"/>
      <c r="D15" s="102"/>
      <c r="E15" s="102"/>
      <c r="F15" s="102"/>
    </row>
    <row r="16" spans="2:18" ht="26" x14ac:dyDescent="0.9">
      <c r="J16" s="104"/>
      <c r="K16" s="104"/>
    </row>
    <row r="17" spans="25:30" ht="26" x14ac:dyDescent="0.9">
      <c r="Y17" s="102"/>
      <c r="Z17" s="102"/>
      <c r="AA17" s="102"/>
      <c r="AB17" s="103"/>
      <c r="AC17" s="103"/>
      <c r="AD17" s="103"/>
    </row>
    <row r="18" spans="25:30" ht="26" x14ac:dyDescent="0.9">
      <c r="Y18" s="102"/>
      <c r="Z18" s="102"/>
      <c r="AA18" s="102"/>
      <c r="AB18" s="5"/>
      <c r="AC18" s="5"/>
      <c r="AD18" s="5"/>
    </row>
    <row r="19" spans="25:30" x14ac:dyDescent="0.7"/>
    <row r="20" spans="25:30" x14ac:dyDescent="0.7"/>
    <row r="21" spans="25:30" x14ac:dyDescent="0.7"/>
    <row r="22" spans="25:30" x14ac:dyDescent="0.7"/>
    <row r="23" spans="25:30" x14ac:dyDescent="0.7"/>
    <row r="24" spans="25:30" x14ac:dyDescent="0.7"/>
    <row r="25" spans="25:30" x14ac:dyDescent="0.7"/>
    <row r="26" spans="25:30" x14ac:dyDescent="0.7"/>
    <row r="27" spans="25:30" x14ac:dyDescent="0.7"/>
    <row r="28" spans="25:30" x14ac:dyDescent="0.7"/>
    <row r="29" spans="25:30" x14ac:dyDescent="0.7"/>
    <row r="30" spans="25:30" x14ac:dyDescent="0.7"/>
    <row r="31" spans="25:30" x14ac:dyDescent="0.7"/>
    <row r="32" spans="25:30" x14ac:dyDescent="0.7"/>
    <row r="33" s="2" customFormat="1" x14ac:dyDescent="0.7"/>
    <row r="34" s="2" customFormat="1" hidden="1" x14ac:dyDescent="0.7"/>
    <row r="35" s="2" customFormat="1" hidden="1" x14ac:dyDescent="0.7"/>
    <row r="36" s="2" customFormat="1" hidden="1" x14ac:dyDescent="0.7"/>
    <row r="37" s="2" customFormat="1" hidden="1" x14ac:dyDescent="0.7"/>
    <row r="38" s="2" customFormat="1" hidden="1" x14ac:dyDescent="0.7"/>
    <row r="39" s="2" customFormat="1" hidden="1" x14ac:dyDescent="0.7"/>
  </sheetData>
  <mergeCells count="8">
    <mergeCell ref="B3:R6"/>
    <mergeCell ref="Y17:AA17"/>
    <mergeCell ref="AB17:AD17"/>
    <mergeCell ref="Y18:AA18"/>
    <mergeCell ref="B11:F11"/>
    <mergeCell ref="B10:F10"/>
    <mergeCell ref="B15:F15"/>
    <mergeCell ref="J16:K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BCD3F-1722-4330-A70B-075192454D84}">
  <sheetPr>
    <tabColor rgb="FF00006C"/>
  </sheetPr>
  <dimension ref="A1:R33"/>
  <sheetViews>
    <sheetView topLeftCell="A16" zoomScale="60" zoomScaleNormal="60" workbookViewId="0">
      <selection activeCell="B1" sqref="B1:D6"/>
    </sheetView>
  </sheetViews>
  <sheetFormatPr defaultColWidth="0" defaultRowHeight="14.5" zeroHeight="1" x14ac:dyDescent="0.35"/>
  <cols>
    <col min="1" max="1" width="4.81640625" style="6" customWidth="1"/>
    <col min="2" max="2" width="34.54296875" style="6" bestFit="1" customWidth="1"/>
    <col min="3" max="3" width="68.54296875" style="6" bestFit="1" customWidth="1"/>
    <col min="4" max="4" width="145" style="6" customWidth="1"/>
    <col min="5" max="7" width="9.1796875" style="6" customWidth="1"/>
    <col min="8" max="8" width="9" style="6" hidden="1" customWidth="1"/>
    <col min="9" max="18" width="0" style="6" hidden="1" customWidth="1"/>
    <col min="19" max="16384" width="9.1796875" style="6" hidden="1"/>
  </cols>
  <sheetData>
    <row r="1" spans="1:18" ht="15" customHeight="1" x14ac:dyDescent="0.35">
      <c r="A1" s="44"/>
      <c r="B1" s="105" t="s">
        <v>58</v>
      </c>
      <c r="C1" s="106"/>
      <c r="D1" s="107"/>
      <c r="E1" s="7"/>
      <c r="F1" s="7"/>
      <c r="G1" s="7"/>
      <c r="H1" s="7"/>
      <c r="I1" s="7"/>
      <c r="J1" s="7"/>
      <c r="K1" s="7"/>
      <c r="L1" s="7"/>
      <c r="M1" s="7"/>
      <c r="N1" s="7"/>
      <c r="O1" s="7"/>
      <c r="P1" s="7"/>
      <c r="Q1" s="7"/>
    </row>
    <row r="2" spans="1:18" ht="15" customHeight="1" x14ac:dyDescent="0.35">
      <c r="A2" s="44"/>
      <c r="B2" s="108"/>
      <c r="C2" s="109"/>
      <c r="D2" s="110"/>
      <c r="E2" s="7"/>
      <c r="F2" s="7"/>
      <c r="G2" s="7"/>
      <c r="H2" s="7"/>
      <c r="I2" s="7"/>
      <c r="J2" s="7"/>
      <c r="K2" s="7"/>
      <c r="L2" s="7"/>
      <c r="M2" s="7"/>
      <c r="N2" s="7"/>
      <c r="O2" s="7"/>
      <c r="P2" s="7"/>
      <c r="Q2" s="7"/>
    </row>
    <row r="3" spans="1:18" ht="15" customHeight="1" x14ac:dyDescent="0.35">
      <c r="A3" s="44"/>
      <c r="B3" s="108"/>
      <c r="C3" s="109"/>
      <c r="D3" s="110"/>
      <c r="E3" s="7"/>
      <c r="F3" s="7"/>
      <c r="G3" s="7"/>
      <c r="H3" s="7"/>
      <c r="I3" s="7"/>
      <c r="J3" s="7"/>
      <c r="K3" s="7"/>
      <c r="L3" s="7"/>
      <c r="M3" s="7"/>
      <c r="N3" s="7"/>
      <c r="O3" s="7"/>
      <c r="P3" s="7"/>
      <c r="Q3" s="7"/>
    </row>
    <row r="4" spans="1:18" ht="17.25" customHeight="1" x14ac:dyDescent="0.35">
      <c r="A4" s="44"/>
      <c r="B4" s="108"/>
      <c r="C4" s="109"/>
      <c r="D4" s="110"/>
      <c r="E4" s="7"/>
      <c r="F4" s="7"/>
      <c r="G4" s="7"/>
      <c r="H4" s="7"/>
      <c r="I4" s="7"/>
      <c r="J4" s="7"/>
      <c r="K4" s="7"/>
      <c r="L4" s="7"/>
      <c r="M4" s="7"/>
      <c r="N4" s="7"/>
      <c r="O4" s="7"/>
      <c r="P4" s="7"/>
      <c r="Q4" s="7"/>
      <c r="R4" s="7"/>
    </row>
    <row r="5" spans="1:18" ht="24.75" customHeight="1" x14ac:dyDescent="0.35">
      <c r="A5" s="44"/>
      <c r="B5" s="108"/>
      <c r="C5" s="109"/>
      <c r="D5" s="110"/>
      <c r="E5" s="7"/>
      <c r="F5" s="7"/>
      <c r="G5" s="7"/>
      <c r="H5" s="7"/>
      <c r="I5" s="7"/>
      <c r="J5" s="7"/>
      <c r="K5" s="7"/>
      <c r="L5" s="7"/>
      <c r="M5" s="7"/>
      <c r="N5" s="7"/>
      <c r="O5" s="7"/>
      <c r="P5" s="7"/>
      <c r="Q5" s="7"/>
      <c r="R5" s="7"/>
    </row>
    <row r="6" spans="1:18" ht="15.75" customHeight="1" x14ac:dyDescent="0.35">
      <c r="A6" s="44"/>
      <c r="B6" s="111"/>
      <c r="C6" s="112"/>
      <c r="D6" s="113"/>
      <c r="E6" s="7"/>
      <c r="F6" s="7"/>
      <c r="G6" s="7"/>
      <c r="H6" s="7"/>
      <c r="I6" s="7"/>
      <c r="J6" s="7"/>
      <c r="K6" s="7"/>
      <c r="L6" s="7"/>
      <c r="M6" s="7"/>
      <c r="N6" s="7"/>
      <c r="O6" s="7"/>
      <c r="P6" s="7"/>
      <c r="Q6" s="7"/>
      <c r="R6" s="7"/>
    </row>
    <row r="7" spans="1:18" ht="32.5" x14ac:dyDescent="0.35">
      <c r="B7" s="43" t="s">
        <v>92</v>
      </c>
      <c r="C7" s="43" t="s">
        <v>90</v>
      </c>
      <c r="D7" s="43" t="s">
        <v>59</v>
      </c>
      <c r="E7" s="10"/>
      <c r="F7" s="10"/>
    </row>
    <row r="8" spans="1:18" ht="32.5" x14ac:dyDescent="0.35">
      <c r="B8" s="41" t="s">
        <v>85</v>
      </c>
      <c r="C8" s="41" t="s">
        <v>204</v>
      </c>
      <c r="D8" s="41" t="s">
        <v>199</v>
      </c>
      <c r="E8" s="10"/>
      <c r="F8" s="10"/>
    </row>
    <row r="9" spans="1:18" ht="26" x14ac:dyDescent="0.35">
      <c r="B9" s="41" t="s">
        <v>82</v>
      </c>
      <c r="C9" s="41" t="s">
        <v>99</v>
      </c>
      <c r="D9" s="42" t="s">
        <v>184</v>
      </c>
    </row>
    <row r="10" spans="1:18" ht="26" x14ac:dyDescent="0.35">
      <c r="B10" s="41" t="s">
        <v>62</v>
      </c>
      <c r="C10" s="41" t="s">
        <v>76</v>
      </c>
      <c r="D10" s="41" t="s">
        <v>180</v>
      </c>
    </row>
    <row r="11" spans="1:18" ht="26" x14ac:dyDescent="0.35">
      <c r="B11" s="41" t="s">
        <v>63</v>
      </c>
      <c r="C11" s="41" t="s">
        <v>77</v>
      </c>
      <c r="D11" s="41" t="s">
        <v>181</v>
      </c>
    </row>
    <row r="12" spans="1:18" ht="26" x14ac:dyDescent="0.35">
      <c r="B12" s="41" t="s">
        <v>71</v>
      </c>
      <c r="C12" s="41" t="s">
        <v>74</v>
      </c>
      <c r="D12" s="41" t="s">
        <v>198</v>
      </c>
    </row>
    <row r="13" spans="1:18" ht="26" x14ac:dyDescent="0.35">
      <c r="B13" s="41" t="s">
        <v>70</v>
      </c>
      <c r="C13" s="41" t="s">
        <v>73</v>
      </c>
      <c r="D13" s="42" t="s">
        <v>183</v>
      </c>
    </row>
    <row r="14" spans="1:18" ht="26" x14ac:dyDescent="0.35">
      <c r="B14" s="41" t="s">
        <v>89</v>
      </c>
      <c r="C14" s="41" t="s">
        <v>96</v>
      </c>
      <c r="D14" s="41" t="s">
        <v>182</v>
      </c>
    </row>
    <row r="15" spans="1:18" ht="26" x14ac:dyDescent="0.35">
      <c r="B15" s="41" t="s">
        <v>60</v>
      </c>
      <c r="C15" s="41" t="s">
        <v>61</v>
      </c>
      <c r="D15" s="41" t="s">
        <v>185</v>
      </c>
    </row>
    <row r="16" spans="1:18" ht="26" x14ac:dyDescent="0.35">
      <c r="B16" s="41" t="s">
        <v>72</v>
      </c>
      <c r="C16" s="41" t="s">
        <v>179</v>
      </c>
      <c r="D16" s="41" t="s">
        <v>186</v>
      </c>
    </row>
    <row r="17" spans="2:4" ht="26" x14ac:dyDescent="0.35">
      <c r="B17" s="41" t="s">
        <v>64</v>
      </c>
      <c r="C17" s="41" t="s">
        <v>200</v>
      </c>
      <c r="D17" s="41" t="s">
        <v>187</v>
      </c>
    </row>
    <row r="18" spans="2:4" ht="52" x14ac:dyDescent="0.35">
      <c r="B18" s="41" t="s">
        <v>88</v>
      </c>
      <c r="C18" s="41" t="s">
        <v>102</v>
      </c>
      <c r="D18" s="42" t="s">
        <v>188</v>
      </c>
    </row>
    <row r="19" spans="2:4" ht="52" x14ac:dyDescent="0.35">
      <c r="B19" s="41" t="s">
        <v>91</v>
      </c>
      <c r="C19" s="41" t="s">
        <v>95</v>
      </c>
      <c r="D19" s="42" t="s">
        <v>100</v>
      </c>
    </row>
    <row r="20" spans="2:4" ht="26" x14ac:dyDescent="0.35">
      <c r="B20" s="41" t="s">
        <v>65</v>
      </c>
      <c r="C20" s="41" t="s">
        <v>201</v>
      </c>
      <c r="D20" s="41" t="s">
        <v>189</v>
      </c>
    </row>
    <row r="21" spans="2:4" ht="26" x14ac:dyDescent="0.35">
      <c r="B21" s="41" t="s">
        <v>83</v>
      </c>
      <c r="C21" s="41" t="s">
        <v>98</v>
      </c>
      <c r="D21" s="41" t="s">
        <v>190</v>
      </c>
    </row>
    <row r="22" spans="2:4" ht="26" x14ac:dyDescent="0.35">
      <c r="B22" s="41" t="s">
        <v>84</v>
      </c>
      <c r="C22" s="41" t="s">
        <v>97</v>
      </c>
      <c r="D22" s="41" t="s">
        <v>191</v>
      </c>
    </row>
    <row r="23" spans="2:4" ht="26" x14ac:dyDescent="0.35">
      <c r="B23" s="41" t="s">
        <v>93</v>
      </c>
      <c r="C23" s="41" t="s">
        <v>94</v>
      </c>
      <c r="D23" s="41" t="s">
        <v>101</v>
      </c>
    </row>
    <row r="24" spans="2:4" ht="26" x14ac:dyDescent="0.35">
      <c r="B24" s="41" t="s">
        <v>86</v>
      </c>
      <c r="C24" s="41" t="s">
        <v>202</v>
      </c>
      <c r="D24" s="41" t="s">
        <v>193</v>
      </c>
    </row>
    <row r="25" spans="2:4" ht="26" x14ac:dyDescent="0.35">
      <c r="B25" s="41" t="s">
        <v>87</v>
      </c>
      <c r="C25" s="41" t="s">
        <v>203</v>
      </c>
      <c r="D25" s="41" t="s">
        <v>192</v>
      </c>
    </row>
    <row r="26" spans="2:4" ht="26" x14ac:dyDescent="0.35">
      <c r="B26" s="41" t="s">
        <v>67</v>
      </c>
      <c r="C26" s="41" t="s">
        <v>79</v>
      </c>
      <c r="D26" s="41" t="s">
        <v>194</v>
      </c>
    </row>
    <row r="27" spans="2:4" ht="26" x14ac:dyDescent="0.35">
      <c r="B27" s="41" t="s">
        <v>68</v>
      </c>
      <c r="C27" s="41" t="s">
        <v>80</v>
      </c>
      <c r="D27" s="41" t="s">
        <v>195</v>
      </c>
    </row>
    <row r="28" spans="2:4" ht="26" x14ac:dyDescent="0.35">
      <c r="B28" s="41" t="s">
        <v>69</v>
      </c>
      <c r="C28" s="41" t="s">
        <v>75</v>
      </c>
      <c r="D28" s="41" t="s">
        <v>196</v>
      </c>
    </row>
    <row r="29" spans="2:4" ht="26" x14ac:dyDescent="0.35">
      <c r="B29" s="41" t="s">
        <v>66</v>
      </c>
      <c r="C29" s="41" t="s">
        <v>78</v>
      </c>
      <c r="D29" s="42" t="s">
        <v>197</v>
      </c>
    </row>
    <row r="30" spans="2:4" x14ac:dyDescent="0.35"/>
    <row r="31" spans="2:4" x14ac:dyDescent="0.35"/>
    <row r="32" spans="2:4" x14ac:dyDescent="0.35"/>
    <row r="33" x14ac:dyDescent="0.35"/>
  </sheetData>
  <mergeCells count="1">
    <mergeCell ref="B1: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0CF2B-B937-414C-AEEE-96193A2F54F9}">
  <sheetPr>
    <tabColor rgb="FF00006C"/>
  </sheetPr>
  <dimension ref="B1:N13"/>
  <sheetViews>
    <sheetView zoomScale="85" zoomScaleNormal="85" workbookViewId="0">
      <selection activeCell="C13" sqref="B11:C13"/>
    </sheetView>
  </sheetViews>
  <sheetFormatPr defaultColWidth="9.1796875" defaultRowHeight="14.5" x14ac:dyDescent="0.35"/>
  <cols>
    <col min="1" max="1" width="6.1796875" style="8" customWidth="1"/>
    <col min="2" max="2" width="28.54296875" style="8" customWidth="1"/>
    <col min="3" max="3" width="34.1796875" style="8" bestFit="1" customWidth="1"/>
    <col min="4" max="5" width="24.453125" style="8" customWidth="1"/>
    <col min="6" max="8" width="28.54296875" style="9" customWidth="1"/>
    <col min="9" max="9" width="28.54296875" style="8" customWidth="1"/>
    <col min="10" max="16384" width="9.1796875" style="8"/>
  </cols>
  <sheetData>
    <row r="1" spans="2:14" ht="104.25" customHeight="1" x14ac:dyDescent="0.35">
      <c r="B1" s="114" t="s">
        <v>178</v>
      </c>
      <c r="C1" s="114"/>
      <c r="D1" s="114"/>
      <c r="E1" s="114"/>
      <c r="F1" s="114"/>
      <c r="G1" s="114"/>
      <c r="H1" s="114"/>
      <c r="I1" s="114"/>
    </row>
    <row r="2" spans="2:14" s="47" customFormat="1" ht="52" x14ac:dyDescent="0.35">
      <c r="B2" s="48" t="s">
        <v>217</v>
      </c>
      <c r="C2" s="48" t="s">
        <v>205</v>
      </c>
      <c r="D2" s="48" t="s">
        <v>211</v>
      </c>
      <c r="E2" s="48" t="s">
        <v>218</v>
      </c>
      <c r="F2" s="49">
        <v>2023</v>
      </c>
      <c r="G2" s="49">
        <v>2024</v>
      </c>
      <c r="H2" s="49">
        <v>2025</v>
      </c>
      <c r="I2" s="49" t="s">
        <v>216</v>
      </c>
    </row>
    <row r="3" spans="2:14" s="84" customFormat="1" ht="52" x14ac:dyDescent="0.35">
      <c r="B3" s="41" t="s">
        <v>50</v>
      </c>
      <c r="C3" s="42" t="s">
        <v>214</v>
      </c>
      <c r="D3" s="46">
        <v>10</v>
      </c>
      <c r="E3" s="46">
        <v>0</v>
      </c>
      <c r="F3" s="46">
        <v>3.09</v>
      </c>
      <c r="G3" s="46">
        <v>2.5499999999999998</v>
      </c>
      <c r="H3" s="46">
        <v>3.05</v>
      </c>
      <c r="I3" s="41" t="s">
        <v>210</v>
      </c>
    </row>
    <row r="4" spans="2:14" s="84" customFormat="1" ht="26" x14ac:dyDescent="0.35">
      <c r="B4" s="41" t="s">
        <v>49</v>
      </c>
      <c r="C4" s="42" t="s">
        <v>383</v>
      </c>
      <c r="D4" s="46" t="s">
        <v>173</v>
      </c>
      <c r="E4" s="46" t="s">
        <v>174</v>
      </c>
      <c r="F4" s="46" t="s">
        <v>213</v>
      </c>
      <c r="G4" s="46" t="s">
        <v>213</v>
      </c>
      <c r="H4" s="46" t="s">
        <v>213</v>
      </c>
      <c r="I4" s="41" t="s">
        <v>382</v>
      </c>
    </row>
    <row r="5" spans="2:14" s="84" customFormat="1" ht="26" x14ac:dyDescent="0.35">
      <c r="B5" s="41" t="s">
        <v>171</v>
      </c>
      <c r="C5" s="41" t="s">
        <v>384</v>
      </c>
      <c r="D5" s="46" t="s">
        <v>173</v>
      </c>
      <c r="E5" s="46" t="s">
        <v>175</v>
      </c>
      <c r="F5" s="46" t="s">
        <v>381</v>
      </c>
      <c r="G5" s="46" t="s">
        <v>381</v>
      </c>
      <c r="H5" s="46" t="s">
        <v>206</v>
      </c>
      <c r="I5" s="41" t="s">
        <v>207</v>
      </c>
    </row>
    <row r="6" spans="2:14" s="84" customFormat="1" ht="26" x14ac:dyDescent="0.35">
      <c r="B6" s="41" t="s">
        <v>81</v>
      </c>
      <c r="C6" s="41" t="s">
        <v>212</v>
      </c>
      <c r="D6" s="46" t="s">
        <v>176</v>
      </c>
      <c r="E6" s="46" t="s">
        <v>177</v>
      </c>
      <c r="F6" s="46" t="s">
        <v>47</v>
      </c>
      <c r="G6" s="46" t="s">
        <v>174</v>
      </c>
      <c r="H6" s="46" t="s">
        <v>174</v>
      </c>
      <c r="I6" s="41" t="s">
        <v>208</v>
      </c>
    </row>
    <row r="7" spans="2:14" s="84" customFormat="1" ht="26" x14ac:dyDescent="0.35">
      <c r="B7" s="41" t="s">
        <v>172</v>
      </c>
      <c r="C7" s="41" t="s">
        <v>490</v>
      </c>
      <c r="D7" s="46">
        <v>0</v>
      </c>
      <c r="E7" s="46">
        <v>100</v>
      </c>
      <c r="F7" s="46">
        <v>56</v>
      </c>
      <c r="G7" s="46">
        <v>62</v>
      </c>
      <c r="H7" s="46">
        <v>67</v>
      </c>
      <c r="I7" s="41" t="s">
        <v>215</v>
      </c>
    </row>
    <row r="8" spans="2:14" s="84" customFormat="1" ht="26" x14ac:dyDescent="0.35">
      <c r="B8" s="41" t="s">
        <v>48</v>
      </c>
      <c r="C8" s="41" t="s">
        <v>219</v>
      </c>
      <c r="D8" s="46">
        <v>100</v>
      </c>
      <c r="E8" s="46">
        <v>0</v>
      </c>
      <c r="F8" s="46">
        <v>19.5</v>
      </c>
      <c r="G8" s="46">
        <v>14.4</v>
      </c>
      <c r="H8" s="46">
        <v>19.3</v>
      </c>
      <c r="I8" s="41" t="s">
        <v>209</v>
      </c>
    </row>
    <row r="13" spans="2:14" x14ac:dyDescent="0.35">
      <c r="N13" s="45"/>
    </row>
  </sheetData>
  <mergeCells count="1">
    <mergeCell ref="B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02364-1B86-47D5-B086-2315F58C7E53}">
  <sheetPr>
    <tabColor rgb="FF00006C"/>
  </sheetPr>
  <dimension ref="B1:F14"/>
  <sheetViews>
    <sheetView zoomScale="60" zoomScaleNormal="60" workbookViewId="0">
      <selection activeCell="I5" sqref="I5"/>
    </sheetView>
  </sheetViews>
  <sheetFormatPr defaultColWidth="9.1796875" defaultRowHeight="14.5" x14ac:dyDescent="0.35"/>
  <cols>
    <col min="1" max="1" width="9.1796875" style="8"/>
    <col min="2" max="2" width="39" style="12" bestFit="1" customWidth="1"/>
    <col min="3" max="3" width="39.1796875" style="12" customWidth="1"/>
    <col min="4" max="4" width="26.453125" style="12" customWidth="1"/>
    <col min="5" max="5" width="87" style="13" customWidth="1"/>
    <col min="6" max="6" width="18.7265625" style="8" bestFit="1" customWidth="1"/>
    <col min="7" max="16384" width="9.1796875" style="8"/>
  </cols>
  <sheetData>
    <row r="1" spans="2:6" ht="129.5" x14ac:dyDescent="0.35">
      <c r="B1" s="114" t="s">
        <v>103</v>
      </c>
      <c r="C1" s="114"/>
      <c r="D1" s="114"/>
      <c r="E1" s="114"/>
      <c r="F1" s="114"/>
    </row>
    <row r="2" spans="2:6" s="50" customFormat="1" ht="26" x14ac:dyDescent="0.35">
      <c r="B2" s="51" t="s">
        <v>104</v>
      </c>
      <c r="C2" s="51" t="s">
        <v>106</v>
      </c>
      <c r="D2" s="51" t="s">
        <v>107</v>
      </c>
      <c r="E2" s="51" t="s">
        <v>108</v>
      </c>
      <c r="F2" s="48" t="s">
        <v>111</v>
      </c>
    </row>
    <row r="3" spans="2:6" ht="52" x14ac:dyDescent="0.35">
      <c r="B3" s="52" t="s">
        <v>110</v>
      </c>
      <c r="C3" s="52" t="s">
        <v>85</v>
      </c>
      <c r="D3" s="52" t="s">
        <v>82</v>
      </c>
      <c r="E3" s="53" t="s">
        <v>118</v>
      </c>
      <c r="F3" s="54" t="s">
        <v>119</v>
      </c>
    </row>
    <row r="4" spans="2:6" ht="52" x14ac:dyDescent="0.35">
      <c r="B4" s="52" t="s">
        <v>105</v>
      </c>
      <c r="C4" s="52" t="s">
        <v>85</v>
      </c>
      <c r="D4" s="52" t="s">
        <v>82</v>
      </c>
      <c r="E4" s="53" t="s">
        <v>120</v>
      </c>
      <c r="F4" s="46">
        <v>2030</v>
      </c>
    </row>
    <row r="5" spans="2:6" ht="52" x14ac:dyDescent="0.35">
      <c r="B5" s="52" t="s">
        <v>109</v>
      </c>
      <c r="C5" s="52" t="s">
        <v>85</v>
      </c>
      <c r="D5" s="52" t="s">
        <v>82</v>
      </c>
      <c r="E5" s="53" t="s">
        <v>116</v>
      </c>
      <c r="F5" s="46">
        <v>2030</v>
      </c>
    </row>
    <row r="6" spans="2:6" ht="52" x14ac:dyDescent="0.35">
      <c r="B6" s="52" t="s">
        <v>109</v>
      </c>
      <c r="C6" s="52" t="s">
        <v>85</v>
      </c>
      <c r="D6" s="52" t="s">
        <v>82</v>
      </c>
      <c r="E6" s="53" t="s">
        <v>117</v>
      </c>
      <c r="F6" s="46">
        <v>2032</v>
      </c>
    </row>
    <row r="7" spans="2:6" ht="52" x14ac:dyDescent="0.35">
      <c r="B7" s="52" t="s">
        <v>105</v>
      </c>
      <c r="C7" s="52" t="s">
        <v>246</v>
      </c>
      <c r="D7" s="52" t="s">
        <v>245</v>
      </c>
      <c r="E7" s="53" t="s">
        <v>247</v>
      </c>
      <c r="F7" s="46">
        <v>2035</v>
      </c>
    </row>
    <row r="8" spans="2:6" ht="26" x14ac:dyDescent="0.35">
      <c r="B8" s="52" t="s">
        <v>110</v>
      </c>
      <c r="C8" s="52" t="s">
        <v>98</v>
      </c>
      <c r="D8" s="52" t="s">
        <v>84</v>
      </c>
      <c r="E8" s="53" t="s">
        <v>112</v>
      </c>
      <c r="F8" s="46">
        <v>2032</v>
      </c>
    </row>
    <row r="9" spans="2:6" ht="26" x14ac:dyDescent="0.35">
      <c r="B9" s="52" t="s">
        <v>110</v>
      </c>
      <c r="C9" s="52" t="s">
        <v>98</v>
      </c>
      <c r="D9" s="52" t="s">
        <v>84</v>
      </c>
      <c r="E9" s="53" t="s">
        <v>113</v>
      </c>
      <c r="F9" s="46">
        <v>2050</v>
      </c>
    </row>
    <row r="10" spans="2:6" ht="26" x14ac:dyDescent="0.35">
      <c r="B10" s="52" t="s">
        <v>110</v>
      </c>
      <c r="C10" s="52" t="s">
        <v>98</v>
      </c>
      <c r="D10" s="52" t="s">
        <v>84</v>
      </c>
      <c r="E10" s="53" t="s">
        <v>114</v>
      </c>
      <c r="F10" s="46">
        <v>2032</v>
      </c>
    </row>
    <row r="11" spans="2:6" ht="26" x14ac:dyDescent="0.9">
      <c r="B11" s="52" t="s">
        <v>110</v>
      </c>
      <c r="C11" s="52" t="s">
        <v>98</v>
      </c>
      <c r="D11" s="52" t="s">
        <v>84</v>
      </c>
      <c r="E11" s="53" t="s">
        <v>115</v>
      </c>
      <c r="F11" s="46">
        <v>2050</v>
      </c>
    </row>
    <row r="13" spans="2:6" x14ac:dyDescent="0.35">
      <c r="E13" s="55"/>
    </row>
    <row r="14" spans="2:6" x14ac:dyDescent="0.35">
      <c r="E14" s="55"/>
    </row>
  </sheetData>
  <autoFilter ref="B2:F2" xr:uid="{2AA02364-1B86-47D5-B086-2315F58C7E53}">
    <sortState xmlns:xlrd2="http://schemas.microsoft.com/office/spreadsheetml/2017/richdata2" ref="B3:F11">
      <sortCondition ref="C2"/>
    </sortState>
  </autoFilter>
  <mergeCells count="1">
    <mergeCell ref="B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664D5-FDFA-4D85-BA8C-438ACE411CA2}">
  <sheetPr>
    <tabColor rgb="FFFDE9D4"/>
  </sheetPr>
  <dimension ref="B1:N23"/>
  <sheetViews>
    <sheetView zoomScale="70" zoomScaleNormal="70" workbookViewId="0">
      <pane xSplit="4" ySplit="6" topLeftCell="E10" activePane="bottomRight" state="frozen"/>
      <selection pane="topRight" activeCell="E1" sqref="E1"/>
      <selection pane="bottomLeft" activeCell="A7" sqref="A7"/>
      <selection pane="bottomRight" activeCell="B2" sqref="B2:N5"/>
    </sheetView>
  </sheetViews>
  <sheetFormatPr defaultColWidth="9.1796875" defaultRowHeight="14.5" x14ac:dyDescent="0.35"/>
  <cols>
    <col min="1" max="1" width="3.81640625" style="86" customWidth="1"/>
    <col min="2" max="2" width="23.1796875" style="87" bestFit="1" customWidth="1"/>
    <col min="3" max="3" width="32.7265625" style="87" bestFit="1" customWidth="1"/>
    <col min="4" max="4" width="66.54296875" style="87" customWidth="1"/>
    <col min="5" max="6" width="13.81640625" style="87" customWidth="1"/>
    <col min="7" max="8" width="16.1796875" style="87" customWidth="1"/>
    <col min="9" max="9" width="16.1796875" style="86" customWidth="1"/>
    <col min="10" max="10" width="16.1796875" style="88" customWidth="1"/>
    <col min="11" max="11" width="16.1796875" style="86" customWidth="1"/>
    <col min="12" max="14" width="25.453125" style="86" customWidth="1"/>
    <col min="15" max="16384" width="9.1796875" style="86"/>
  </cols>
  <sheetData>
    <row r="1" spans="2:14" ht="105" customHeight="1" x14ac:dyDescent="0.35">
      <c r="B1" s="120" t="s">
        <v>73</v>
      </c>
      <c r="C1" s="120"/>
      <c r="D1" s="120"/>
      <c r="E1" s="120"/>
      <c r="F1" s="120"/>
      <c r="G1" s="120"/>
      <c r="H1" s="120"/>
      <c r="I1" s="120"/>
      <c r="J1" s="120"/>
      <c r="K1" s="120"/>
      <c r="L1" s="120"/>
      <c r="M1" s="120"/>
      <c r="N1" s="120"/>
    </row>
    <row r="2" spans="2:14" ht="20.149999999999999" customHeight="1" x14ac:dyDescent="0.35">
      <c r="B2" s="123"/>
      <c r="C2" s="124"/>
      <c r="D2" s="124"/>
      <c r="E2" s="124"/>
      <c r="F2" s="124"/>
      <c r="G2" s="124"/>
      <c r="H2" s="124"/>
      <c r="I2" s="124"/>
      <c r="J2" s="124"/>
      <c r="K2" s="124"/>
      <c r="L2" s="124"/>
      <c r="M2" s="124"/>
      <c r="N2" s="125"/>
    </row>
    <row r="3" spans="2:14" ht="77.25" customHeight="1" x14ac:dyDescent="0.35">
      <c r="B3" s="126"/>
      <c r="C3" s="127"/>
      <c r="D3" s="127"/>
      <c r="E3" s="127"/>
      <c r="F3" s="127"/>
      <c r="G3" s="127"/>
      <c r="H3" s="127"/>
      <c r="I3" s="127"/>
      <c r="J3" s="127"/>
      <c r="K3" s="127"/>
      <c r="L3" s="127"/>
      <c r="M3" s="127"/>
      <c r="N3" s="128"/>
    </row>
    <row r="4" spans="2:14" ht="36" customHeight="1" x14ac:dyDescent="0.35">
      <c r="B4" s="126"/>
      <c r="C4" s="127"/>
      <c r="D4" s="127"/>
      <c r="E4" s="127"/>
      <c r="F4" s="127"/>
      <c r="G4" s="127"/>
      <c r="H4" s="127"/>
      <c r="I4" s="127"/>
      <c r="J4" s="127"/>
      <c r="K4" s="127"/>
      <c r="L4" s="127"/>
      <c r="M4" s="127"/>
      <c r="N4" s="128"/>
    </row>
    <row r="5" spans="2:14" ht="51.75" customHeight="1" x14ac:dyDescent="0.35">
      <c r="B5" s="129"/>
      <c r="C5" s="130"/>
      <c r="D5" s="130"/>
      <c r="E5" s="130"/>
      <c r="F5" s="130"/>
      <c r="G5" s="130"/>
      <c r="H5" s="130"/>
      <c r="I5" s="130"/>
      <c r="J5" s="130"/>
      <c r="K5" s="130"/>
      <c r="L5" s="130"/>
      <c r="M5" s="130"/>
      <c r="N5" s="131"/>
    </row>
    <row r="6" spans="2:14" s="91" customFormat="1" ht="40" x14ac:dyDescent="0.35">
      <c r="B6" s="92" t="s">
        <v>385</v>
      </c>
      <c r="C6" s="92" t="s">
        <v>158</v>
      </c>
      <c r="D6" s="92" t="s">
        <v>124</v>
      </c>
      <c r="E6" s="121" t="s">
        <v>473</v>
      </c>
      <c r="F6" s="122"/>
      <c r="G6" s="92" t="s">
        <v>160</v>
      </c>
      <c r="H6" s="92" t="s">
        <v>159</v>
      </c>
      <c r="I6" s="92" t="s">
        <v>160</v>
      </c>
      <c r="J6" s="92" t="s">
        <v>462</v>
      </c>
      <c r="K6" s="92" t="s">
        <v>472</v>
      </c>
      <c r="L6" s="93" t="s">
        <v>463</v>
      </c>
      <c r="M6" s="93" t="s">
        <v>465</v>
      </c>
      <c r="N6" s="93" t="s">
        <v>464</v>
      </c>
    </row>
    <row r="7" spans="2:14" ht="80" x14ac:dyDescent="0.35">
      <c r="B7" s="89" t="s">
        <v>105</v>
      </c>
      <c r="C7" s="89" t="s">
        <v>386</v>
      </c>
      <c r="D7" s="89" t="s">
        <v>450</v>
      </c>
      <c r="E7" s="89" t="s">
        <v>479</v>
      </c>
      <c r="F7" s="89" t="s">
        <v>480</v>
      </c>
      <c r="G7" s="89">
        <v>3.86</v>
      </c>
      <c r="H7" s="89">
        <v>4.26</v>
      </c>
      <c r="I7" s="90" t="s">
        <v>289</v>
      </c>
      <c r="J7" s="89" t="s">
        <v>269</v>
      </c>
      <c r="K7" s="90" t="s">
        <v>471</v>
      </c>
      <c r="L7" s="90" t="s">
        <v>387</v>
      </c>
      <c r="M7" s="90" t="s">
        <v>388</v>
      </c>
      <c r="N7" s="90" t="s">
        <v>389</v>
      </c>
    </row>
    <row r="8" spans="2:14" ht="60" x14ac:dyDescent="0.35">
      <c r="B8" s="89" t="s">
        <v>105</v>
      </c>
      <c r="C8" s="89" t="s">
        <v>390</v>
      </c>
      <c r="D8" s="89" t="s">
        <v>451</v>
      </c>
      <c r="E8" s="89" t="s">
        <v>479</v>
      </c>
      <c r="F8" s="89" t="s">
        <v>480</v>
      </c>
      <c r="G8" s="89">
        <v>3.69</v>
      </c>
      <c r="H8" s="89">
        <v>3.94</v>
      </c>
      <c r="I8" s="90" t="s">
        <v>290</v>
      </c>
      <c r="J8" s="89" t="s">
        <v>289</v>
      </c>
      <c r="K8" s="90" t="s">
        <v>471</v>
      </c>
      <c r="L8" s="90" t="s">
        <v>391</v>
      </c>
      <c r="M8" s="90" t="s">
        <v>392</v>
      </c>
      <c r="N8" s="90" t="s">
        <v>393</v>
      </c>
    </row>
    <row r="9" spans="2:14" ht="100" x14ac:dyDescent="0.35">
      <c r="B9" s="89" t="s">
        <v>105</v>
      </c>
      <c r="C9" s="89" t="s">
        <v>394</v>
      </c>
      <c r="D9" s="89" t="s">
        <v>452</v>
      </c>
      <c r="E9" s="89" t="s">
        <v>479</v>
      </c>
      <c r="F9" s="89" t="s">
        <v>480</v>
      </c>
      <c r="G9" s="89">
        <v>4.1399999999999997</v>
      </c>
      <c r="H9" s="89">
        <v>4.26</v>
      </c>
      <c r="I9" s="90" t="s">
        <v>269</v>
      </c>
      <c r="J9" s="89" t="s">
        <v>269</v>
      </c>
      <c r="K9" s="90" t="s">
        <v>474</v>
      </c>
      <c r="L9" s="90" t="s">
        <v>395</v>
      </c>
      <c r="M9" s="90" t="s">
        <v>396</v>
      </c>
      <c r="N9" s="90" t="s">
        <v>397</v>
      </c>
    </row>
    <row r="10" spans="2:14" ht="80" x14ac:dyDescent="0.35">
      <c r="B10" s="89" t="s">
        <v>105</v>
      </c>
      <c r="C10" s="89" t="s">
        <v>398</v>
      </c>
      <c r="D10" s="89" t="s">
        <v>453</v>
      </c>
      <c r="E10" s="89" t="s">
        <v>479</v>
      </c>
      <c r="F10" s="89" t="s">
        <v>480</v>
      </c>
      <c r="G10" s="89">
        <v>3.74</v>
      </c>
      <c r="H10" s="89">
        <v>4.03</v>
      </c>
      <c r="I10" s="90"/>
      <c r="J10" s="89" t="s">
        <v>269</v>
      </c>
      <c r="K10" s="90" t="s">
        <v>471</v>
      </c>
      <c r="L10" s="90" t="s">
        <v>399</v>
      </c>
      <c r="M10" s="90" t="s">
        <v>400</v>
      </c>
      <c r="N10" s="90" t="s">
        <v>401</v>
      </c>
    </row>
    <row r="11" spans="2:14" ht="80" x14ac:dyDescent="0.35">
      <c r="B11" s="89" t="s">
        <v>105</v>
      </c>
      <c r="C11" s="89" t="s">
        <v>402</v>
      </c>
      <c r="D11" s="89" t="s">
        <v>454</v>
      </c>
      <c r="E11" s="89" t="s">
        <v>483</v>
      </c>
      <c r="F11" s="89" t="s">
        <v>484</v>
      </c>
      <c r="G11" s="89">
        <v>3.94</v>
      </c>
      <c r="H11" s="89">
        <v>3.89</v>
      </c>
      <c r="I11" s="90" t="s">
        <v>289</v>
      </c>
      <c r="J11" s="89" t="s">
        <v>289</v>
      </c>
      <c r="K11" s="90" t="s">
        <v>475</v>
      </c>
      <c r="L11" s="90" t="s">
        <v>403</v>
      </c>
      <c r="M11" s="90"/>
      <c r="N11" s="90" t="s">
        <v>404</v>
      </c>
    </row>
    <row r="12" spans="2:14" ht="120" x14ac:dyDescent="0.35">
      <c r="B12" s="89" t="s">
        <v>105</v>
      </c>
      <c r="C12" s="89" t="s">
        <v>405</v>
      </c>
      <c r="D12" s="89" t="s">
        <v>455</v>
      </c>
      <c r="E12" s="89" t="s">
        <v>479</v>
      </c>
      <c r="F12" s="89" t="s">
        <v>480</v>
      </c>
      <c r="G12" s="89">
        <v>3.43</v>
      </c>
      <c r="H12" s="89">
        <v>4.09</v>
      </c>
      <c r="I12" s="90" t="s">
        <v>290</v>
      </c>
      <c r="J12" s="89" t="s">
        <v>269</v>
      </c>
      <c r="K12" s="90" t="s">
        <v>471</v>
      </c>
      <c r="L12" s="90" t="s">
        <v>406</v>
      </c>
      <c r="M12" s="90" t="s">
        <v>407</v>
      </c>
      <c r="N12" s="90" t="s">
        <v>408</v>
      </c>
    </row>
    <row r="13" spans="2:14" ht="120" x14ac:dyDescent="0.35">
      <c r="B13" s="89" t="s">
        <v>105</v>
      </c>
      <c r="C13" s="89" t="s">
        <v>409</v>
      </c>
      <c r="D13" s="89" t="s">
        <v>456</v>
      </c>
      <c r="E13" s="89" t="s">
        <v>479</v>
      </c>
      <c r="F13" s="89" t="s">
        <v>480</v>
      </c>
      <c r="G13" s="89">
        <v>3.89</v>
      </c>
      <c r="H13" s="89">
        <v>4.1100000000000003</v>
      </c>
      <c r="I13" s="90" t="s">
        <v>289</v>
      </c>
      <c r="J13" s="89" t="s">
        <v>269</v>
      </c>
      <c r="K13" s="90" t="s">
        <v>471</v>
      </c>
      <c r="L13" s="90"/>
      <c r="M13" s="90" t="s">
        <v>410</v>
      </c>
      <c r="N13" s="90" t="s">
        <v>411</v>
      </c>
    </row>
    <row r="14" spans="2:14" ht="120" x14ac:dyDescent="0.35">
      <c r="B14" s="89" t="s">
        <v>105</v>
      </c>
      <c r="C14" s="89" t="s">
        <v>412</v>
      </c>
      <c r="D14" s="89" t="s">
        <v>457</v>
      </c>
      <c r="E14" s="89" t="s">
        <v>479</v>
      </c>
      <c r="F14" s="89" t="s">
        <v>480</v>
      </c>
      <c r="G14" s="89">
        <v>3.89</v>
      </c>
      <c r="H14" s="89">
        <v>3.8</v>
      </c>
      <c r="I14" s="90" t="s">
        <v>289</v>
      </c>
      <c r="J14" s="89" t="s">
        <v>289</v>
      </c>
      <c r="K14" s="90" t="s">
        <v>475</v>
      </c>
      <c r="L14" s="90" t="s">
        <v>413</v>
      </c>
      <c r="M14" s="90" t="s">
        <v>414</v>
      </c>
      <c r="N14" s="90" t="s">
        <v>415</v>
      </c>
    </row>
    <row r="15" spans="2:14" ht="140" x14ac:dyDescent="0.35">
      <c r="B15" s="89" t="s">
        <v>110</v>
      </c>
      <c r="C15" s="89" t="s">
        <v>416</v>
      </c>
      <c r="D15" s="89" t="s">
        <v>458</v>
      </c>
      <c r="E15" s="89" t="s">
        <v>477</v>
      </c>
      <c r="F15" s="89" t="s">
        <v>478</v>
      </c>
      <c r="G15" s="89">
        <v>4.49</v>
      </c>
      <c r="H15" s="89">
        <v>4.1100000000000003</v>
      </c>
      <c r="I15" s="90" t="s">
        <v>269</v>
      </c>
      <c r="J15" s="89" t="s">
        <v>269</v>
      </c>
      <c r="K15" s="90" t="s">
        <v>474</v>
      </c>
      <c r="L15" s="90" t="s">
        <v>417</v>
      </c>
      <c r="M15" s="90" t="s">
        <v>418</v>
      </c>
      <c r="N15" s="90" t="s">
        <v>419</v>
      </c>
    </row>
    <row r="16" spans="2:14" ht="120" x14ac:dyDescent="0.35">
      <c r="B16" s="89" t="s">
        <v>110</v>
      </c>
      <c r="C16" s="89" t="s">
        <v>420</v>
      </c>
      <c r="D16" s="89" t="s">
        <v>459</v>
      </c>
      <c r="E16" s="89" t="s">
        <v>488</v>
      </c>
      <c r="F16" s="89" t="s">
        <v>489</v>
      </c>
      <c r="G16" s="89">
        <v>3.74</v>
      </c>
      <c r="H16" s="89">
        <v>3.43</v>
      </c>
      <c r="I16" s="90" t="s">
        <v>289</v>
      </c>
      <c r="J16" s="89" t="s">
        <v>290</v>
      </c>
      <c r="K16" s="90" t="s">
        <v>476</v>
      </c>
      <c r="L16" s="90" t="s">
        <v>421</v>
      </c>
      <c r="M16" s="90"/>
      <c r="N16" s="90" t="s">
        <v>422</v>
      </c>
    </row>
    <row r="17" spans="2:14" ht="120" x14ac:dyDescent="0.35">
      <c r="B17" s="89" t="s">
        <v>110</v>
      </c>
      <c r="C17" s="89" t="s">
        <v>423</v>
      </c>
      <c r="D17" s="89" t="s">
        <v>460</v>
      </c>
      <c r="E17" s="89" t="s">
        <v>477</v>
      </c>
      <c r="F17" s="89" t="s">
        <v>487</v>
      </c>
      <c r="G17" s="89">
        <v>3.71</v>
      </c>
      <c r="H17" s="89">
        <v>3.49</v>
      </c>
      <c r="I17" s="90" t="s">
        <v>289</v>
      </c>
      <c r="J17" s="89" t="s">
        <v>290</v>
      </c>
      <c r="K17" s="90" t="s">
        <v>476</v>
      </c>
      <c r="L17" s="90" t="s">
        <v>424</v>
      </c>
      <c r="M17" s="90" t="s">
        <v>425</v>
      </c>
      <c r="N17" s="90" t="s">
        <v>426</v>
      </c>
    </row>
    <row r="18" spans="2:14" ht="100" x14ac:dyDescent="0.35">
      <c r="B18" s="89" t="s">
        <v>110</v>
      </c>
      <c r="C18" s="89" t="s">
        <v>427</v>
      </c>
      <c r="D18" s="89" t="s">
        <v>461</v>
      </c>
      <c r="E18" s="89" t="s">
        <v>485</v>
      </c>
      <c r="F18" s="89" t="s">
        <v>486</v>
      </c>
      <c r="G18" s="89">
        <v>3.57</v>
      </c>
      <c r="H18" s="89">
        <v>3.91</v>
      </c>
      <c r="I18" s="90" t="s">
        <v>290</v>
      </c>
      <c r="J18" s="89" t="s">
        <v>289</v>
      </c>
      <c r="K18" s="90" t="s">
        <v>471</v>
      </c>
      <c r="L18" s="90" t="s">
        <v>428</v>
      </c>
      <c r="M18" s="90" t="s">
        <v>429</v>
      </c>
      <c r="N18" s="90" t="s">
        <v>430</v>
      </c>
    </row>
    <row r="19" spans="2:14" ht="100" x14ac:dyDescent="0.35">
      <c r="B19" s="89" t="s">
        <v>109</v>
      </c>
      <c r="C19" s="89" t="s">
        <v>96</v>
      </c>
      <c r="D19" s="89" t="s">
        <v>466</v>
      </c>
      <c r="E19" s="89" t="s">
        <v>481</v>
      </c>
      <c r="F19" s="89" t="s">
        <v>482</v>
      </c>
      <c r="G19" s="89">
        <v>4.09</v>
      </c>
      <c r="H19" s="89">
        <v>4.1100000000000003</v>
      </c>
      <c r="I19" s="90" t="s">
        <v>269</v>
      </c>
      <c r="J19" s="89" t="s">
        <v>269</v>
      </c>
      <c r="K19" s="90" t="s">
        <v>474</v>
      </c>
      <c r="L19" s="90" t="s">
        <v>431</v>
      </c>
      <c r="M19" s="90" t="s">
        <v>432</v>
      </c>
      <c r="N19" s="90" t="s">
        <v>433</v>
      </c>
    </row>
    <row r="20" spans="2:14" ht="140" x14ac:dyDescent="0.35">
      <c r="B20" s="89" t="s">
        <v>109</v>
      </c>
      <c r="C20" s="89" t="s">
        <v>434</v>
      </c>
      <c r="D20" s="89" t="s">
        <v>467</v>
      </c>
      <c r="E20" s="89" t="s">
        <v>481</v>
      </c>
      <c r="F20" s="89" t="s">
        <v>482</v>
      </c>
      <c r="G20" s="89">
        <v>3.63</v>
      </c>
      <c r="H20" s="89">
        <v>3.91</v>
      </c>
      <c r="I20" s="90" t="s">
        <v>290</v>
      </c>
      <c r="J20" s="89" t="s">
        <v>289</v>
      </c>
      <c r="K20" s="90" t="s">
        <v>471</v>
      </c>
      <c r="L20" s="90" t="s">
        <v>435</v>
      </c>
      <c r="M20" s="90" t="s">
        <v>436</v>
      </c>
      <c r="N20" s="90" t="s">
        <v>437</v>
      </c>
    </row>
    <row r="21" spans="2:14" ht="120" x14ac:dyDescent="0.35">
      <c r="B21" s="89" t="s">
        <v>109</v>
      </c>
      <c r="C21" s="89" t="s">
        <v>438</v>
      </c>
      <c r="D21" s="89" t="s">
        <v>468</v>
      </c>
      <c r="E21" s="89" t="s">
        <v>481</v>
      </c>
      <c r="F21" s="89" t="s">
        <v>482</v>
      </c>
      <c r="G21" s="89">
        <v>3.91</v>
      </c>
      <c r="H21" s="89">
        <v>3.83</v>
      </c>
      <c r="I21" s="90" t="s">
        <v>289</v>
      </c>
      <c r="J21" s="89" t="s">
        <v>289</v>
      </c>
      <c r="K21" s="90" t="s">
        <v>475</v>
      </c>
      <c r="L21" s="90" t="s">
        <v>439</v>
      </c>
      <c r="M21" s="90" t="s">
        <v>440</v>
      </c>
      <c r="N21" s="90" t="s">
        <v>441</v>
      </c>
    </row>
    <row r="22" spans="2:14" ht="100" x14ac:dyDescent="0.35">
      <c r="B22" s="89" t="s">
        <v>109</v>
      </c>
      <c r="C22" s="89" t="s">
        <v>442</v>
      </c>
      <c r="D22" s="89" t="s">
        <v>469</v>
      </c>
      <c r="E22" s="89" t="s">
        <v>481</v>
      </c>
      <c r="F22" s="89" t="s">
        <v>482</v>
      </c>
      <c r="G22" s="89">
        <v>4.0599999999999996</v>
      </c>
      <c r="H22" s="89">
        <v>4.2</v>
      </c>
      <c r="I22" s="90" t="s">
        <v>269</v>
      </c>
      <c r="J22" s="89" t="s">
        <v>269</v>
      </c>
      <c r="K22" s="90" t="s">
        <v>474</v>
      </c>
      <c r="L22" s="90" t="s">
        <v>443</v>
      </c>
      <c r="M22" s="90" t="s">
        <v>444</v>
      </c>
      <c r="N22" s="90" t="s">
        <v>445</v>
      </c>
    </row>
    <row r="23" spans="2:14" ht="80" x14ac:dyDescent="0.35">
      <c r="B23" s="89" t="s">
        <v>109</v>
      </c>
      <c r="C23" s="89" t="s">
        <v>446</v>
      </c>
      <c r="D23" s="89" t="s">
        <v>470</v>
      </c>
      <c r="E23" s="89" t="s">
        <v>479</v>
      </c>
      <c r="F23" s="89" t="s">
        <v>480</v>
      </c>
      <c r="G23" s="89">
        <v>4</v>
      </c>
      <c r="H23" s="89">
        <v>3.94</v>
      </c>
      <c r="I23" s="90" t="s">
        <v>269</v>
      </c>
      <c r="J23" s="89" t="s">
        <v>289</v>
      </c>
      <c r="K23" s="90" t="s">
        <v>475</v>
      </c>
      <c r="L23" s="90" t="s">
        <v>447</v>
      </c>
      <c r="M23" s="90" t="s">
        <v>448</v>
      </c>
      <c r="N23" s="90" t="s">
        <v>449</v>
      </c>
    </row>
  </sheetData>
  <mergeCells count="3">
    <mergeCell ref="B1:N1"/>
    <mergeCell ref="E6:F6"/>
    <mergeCell ref="B2:N5"/>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FD1E1-9BFD-4D66-9D14-D31D89363B07}">
  <sheetPr>
    <tabColor rgb="FFFDE9D4"/>
  </sheetPr>
  <dimension ref="A1:M78"/>
  <sheetViews>
    <sheetView zoomScaleNormal="100" workbookViewId="0">
      <selection activeCell="B2" sqref="B2:F2"/>
    </sheetView>
  </sheetViews>
  <sheetFormatPr defaultColWidth="9.1796875" defaultRowHeight="14.5" x14ac:dyDescent="0.35"/>
  <cols>
    <col min="1" max="1" width="9.1796875" style="27"/>
    <col min="2" max="2" width="45.54296875" style="28" customWidth="1"/>
    <col min="3" max="3" width="47" style="28" customWidth="1"/>
    <col min="4" max="4" width="13" style="28" customWidth="1"/>
    <col min="5" max="5" width="30.54296875" style="29" customWidth="1"/>
    <col min="6" max="6" width="89" style="27" customWidth="1"/>
    <col min="7" max="12" width="10.81640625" style="27" customWidth="1"/>
    <col min="13" max="16384" width="9.1796875" style="27"/>
  </cols>
  <sheetData>
    <row r="1" spans="1:13" ht="129.5" x14ac:dyDescent="0.35">
      <c r="A1" s="40"/>
      <c r="B1" s="137" t="s">
        <v>249</v>
      </c>
      <c r="C1" s="137"/>
      <c r="D1" s="137"/>
      <c r="E1" s="137"/>
      <c r="F1" s="137"/>
      <c r="G1" s="40"/>
      <c r="H1" s="40"/>
      <c r="I1" s="40"/>
      <c r="J1" s="40"/>
      <c r="K1" s="40"/>
      <c r="L1" s="40"/>
      <c r="M1" s="40"/>
    </row>
    <row r="2" spans="1:13" ht="130" thickBot="1" x14ac:dyDescent="0.4">
      <c r="A2" s="40"/>
      <c r="B2" s="136" t="s">
        <v>380</v>
      </c>
      <c r="C2" s="136"/>
      <c r="D2" s="136"/>
      <c r="E2" s="136"/>
      <c r="F2" s="136"/>
      <c r="G2" s="40"/>
      <c r="H2" s="40"/>
      <c r="I2" s="40"/>
      <c r="J2" s="40"/>
      <c r="K2" s="40"/>
      <c r="L2" s="40"/>
      <c r="M2" s="40"/>
    </row>
    <row r="3" spans="1:13" s="76" customFormat="1" ht="56" thickBot="1" x14ac:dyDescent="0.7">
      <c r="B3" s="77" t="s">
        <v>251</v>
      </c>
      <c r="C3" s="77" t="s">
        <v>252</v>
      </c>
      <c r="D3" s="77" t="s">
        <v>253</v>
      </c>
      <c r="E3" s="77" t="s">
        <v>254</v>
      </c>
      <c r="F3" s="77" t="s">
        <v>255</v>
      </c>
      <c r="G3" s="77" t="s">
        <v>256</v>
      </c>
      <c r="H3" s="77" t="s">
        <v>257</v>
      </c>
      <c r="I3" s="77" t="s">
        <v>258</v>
      </c>
      <c r="J3" s="77" t="s">
        <v>259</v>
      </c>
      <c r="K3" s="77" t="s">
        <v>260</v>
      </c>
      <c r="L3" s="77" t="s">
        <v>261</v>
      </c>
    </row>
    <row r="4" spans="1:13" s="72" customFormat="1" ht="20.5" thickTop="1" x14ac:dyDescent="0.7">
      <c r="B4" s="135" t="s">
        <v>262</v>
      </c>
      <c r="C4" s="135" t="s">
        <v>263</v>
      </c>
      <c r="D4" s="135" t="s">
        <v>264</v>
      </c>
      <c r="E4" s="66" t="s">
        <v>265</v>
      </c>
      <c r="F4" s="66" t="s">
        <v>266</v>
      </c>
      <c r="G4" s="135" t="s">
        <v>267</v>
      </c>
      <c r="H4" s="135" t="s">
        <v>268</v>
      </c>
      <c r="I4" s="135" t="s">
        <v>269</v>
      </c>
      <c r="J4" s="135" t="s">
        <v>267</v>
      </c>
      <c r="K4" s="135" t="s">
        <v>270</v>
      </c>
      <c r="L4" s="135" t="s">
        <v>269</v>
      </c>
    </row>
    <row r="5" spans="1:13" s="72" customFormat="1" ht="34" x14ac:dyDescent="0.7">
      <c r="B5" s="133"/>
      <c r="C5" s="133"/>
      <c r="D5" s="133"/>
      <c r="E5" s="73"/>
      <c r="F5" s="67" t="s">
        <v>271</v>
      </c>
      <c r="G5" s="133"/>
      <c r="H5" s="133"/>
      <c r="I5" s="133"/>
      <c r="J5" s="133"/>
      <c r="K5" s="133"/>
      <c r="L5" s="133"/>
    </row>
    <row r="6" spans="1:13" s="72" customFormat="1" ht="33" customHeight="1" thickBot="1" x14ac:dyDescent="0.75">
      <c r="B6" s="134"/>
      <c r="C6" s="134"/>
      <c r="D6" s="134"/>
      <c r="E6" s="68" t="s">
        <v>272</v>
      </c>
      <c r="F6" s="68" t="s">
        <v>273</v>
      </c>
      <c r="G6" s="134"/>
      <c r="H6" s="134"/>
      <c r="I6" s="134"/>
      <c r="J6" s="134"/>
      <c r="K6" s="134"/>
      <c r="L6" s="134"/>
    </row>
    <row r="7" spans="1:13" s="72" customFormat="1" ht="20" x14ac:dyDescent="0.7">
      <c r="B7" s="132" t="s">
        <v>274</v>
      </c>
      <c r="C7" s="132" t="s">
        <v>275</v>
      </c>
      <c r="D7" s="132" t="s">
        <v>264</v>
      </c>
      <c r="E7" s="69" t="s">
        <v>276</v>
      </c>
      <c r="F7" s="69" t="s">
        <v>277</v>
      </c>
      <c r="G7" s="132" t="s">
        <v>267</v>
      </c>
      <c r="H7" s="132" t="s">
        <v>278</v>
      </c>
      <c r="I7" s="132" t="s">
        <v>269</v>
      </c>
      <c r="J7" s="132" t="s">
        <v>269</v>
      </c>
      <c r="K7" s="132" t="s">
        <v>278</v>
      </c>
      <c r="L7" s="132" t="s">
        <v>269</v>
      </c>
    </row>
    <row r="8" spans="1:13" s="72" customFormat="1" ht="34" x14ac:dyDescent="0.7">
      <c r="B8" s="133"/>
      <c r="C8" s="133"/>
      <c r="D8" s="133"/>
      <c r="E8" s="73"/>
      <c r="F8" s="67" t="s">
        <v>279</v>
      </c>
      <c r="G8" s="133"/>
      <c r="H8" s="133"/>
      <c r="I8" s="133"/>
      <c r="J8" s="133"/>
      <c r="K8" s="133"/>
      <c r="L8" s="133"/>
    </row>
    <row r="9" spans="1:13" s="72" customFormat="1" ht="34" x14ac:dyDescent="0.7">
      <c r="B9" s="133"/>
      <c r="C9" s="133"/>
      <c r="D9" s="133"/>
      <c r="E9" s="67" t="s">
        <v>272</v>
      </c>
      <c r="F9" s="67" t="s">
        <v>280</v>
      </c>
      <c r="G9" s="133"/>
      <c r="H9" s="133"/>
      <c r="I9" s="133"/>
      <c r="J9" s="133"/>
      <c r="K9" s="133"/>
      <c r="L9" s="133"/>
    </row>
    <row r="10" spans="1:13" s="72" customFormat="1" ht="20.5" thickBot="1" x14ac:dyDescent="0.75">
      <c r="B10" s="134"/>
      <c r="C10" s="134"/>
      <c r="D10" s="134"/>
      <c r="E10" s="74"/>
      <c r="F10" s="68" t="s">
        <v>281</v>
      </c>
      <c r="G10" s="134"/>
      <c r="H10" s="134"/>
      <c r="I10" s="134"/>
      <c r="J10" s="134"/>
      <c r="K10" s="134"/>
      <c r="L10" s="134"/>
    </row>
    <row r="11" spans="1:13" s="72" customFormat="1" ht="34" x14ac:dyDescent="0.7">
      <c r="B11" s="132" t="s">
        <v>282</v>
      </c>
      <c r="C11" s="132" t="s">
        <v>283</v>
      </c>
      <c r="D11" s="132" t="s">
        <v>264</v>
      </c>
      <c r="E11" s="69" t="s">
        <v>276</v>
      </c>
      <c r="F11" s="69" t="s">
        <v>284</v>
      </c>
      <c r="G11" s="132" t="s">
        <v>269</v>
      </c>
      <c r="H11" s="132" t="s">
        <v>268</v>
      </c>
      <c r="I11" s="132" t="s">
        <v>269</v>
      </c>
      <c r="J11" s="132" t="s">
        <v>269</v>
      </c>
      <c r="K11" s="132" t="s">
        <v>278</v>
      </c>
      <c r="L11" s="132" t="s">
        <v>269</v>
      </c>
    </row>
    <row r="12" spans="1:13" s="72" customFormat="1" ht="34" x14ac:dyDescent="0.7">
      <c r="B12" s="133"/>
      <c r="C12" s="133"/>
      <c r="D12" s="133"/>
      <c r="E12" s="73"/>
      <c r="F12" s="67" t="s">
        <v>285</v>
      </c>
      <c r="G12" s="133"/>
      <c r="H12" s="133"/>
      <c r="I12" s="133"/>
      <c r="J12" s="133"/>
      <c r="K12" s="133"/>
      <c r="L12" s="133"/>
    </row>
    <row r="13" spans="1:13" s="72" customFormat="1" ht="20.5" thickBot="1" x14ac:dyDescent="0.75">
      <c r="B13" s="134"/>
      <c r="C13" s="134"/>
      <c r="D13" s="134"/>
      <c r="E13" s="68" t="s">
        <v>272</v>
      </c>
      <c r="F13" s="74"/>
      <c r="G13" s="134"/>
      <c r="H13" s="134"/>
      <c r="I13" s="134"/>
      <c r="J13" s="134"/>
      <c r="K13" s="134"/>
      <c r="L13" s="134"/>
    </row>
    <row r="14" spans="1:13" s="72" customFormat="1" ht="34" x14ac:dyDescent="0.7">
      <c r="B14" s="132" t="s">
        <v>286</v>
      </c>
      <c r="C14" s="69" t="s">
        <v>287</v>
      </c>
      <c r="D14" s="132" t="s">
        <v>264</v>
      </c>
      <c r="E14" s="69" t="s">
        <v>265</v>
      </c>
      <c r="F14" s="69" t="s">
        <v>288</v>
      </c>
      <c r="G14" s="132" t="s">
        <v>289</v>
      </c>
      <c r="H14" s="132" t="s">
        <v>268</v>
      </c>
      <c r="I14" s="132" t="s">
        <v>269</v>
      </c>
      <c r="J14" s="132" t="s">
        <v>289</v>
      </c>
      <c r="K14" s="132" t="s">
        <v>270</v>
      </c>
      <c r="L14" s="132" t="s">
        <v>290</v>
      </c>
    </row>
    <row r="15" spans="1:13" s="72" customFormat="1" ht="20" x14ac:dyDescent="0.7">
      <c r="B15" s="133"/>
      <c r="C15" s="73"/>
      <c r="D15" s="133"/>
      <c r="E15" s="73"/>
      <c r="F15" s="67" t="s">
        <v>291</v>
      </c>
      <c r="G15" s="133"/>
      <c r="H15" s="133"/>
      <c r="I15" s="133"/>
      <c r="J15" s="133"/>
      <c r="K15" s="133"/>
      <c r="L15" s="133"/>
    </row>
    <row r="16" spans="1:13" s="72" customFormat="1" ht="34" x14ac:dyDescent="0.7">
      <c r="B16" s="133"/>
      <c r="C16" s="67" t="s">
        <v>292</v>
      </c>
      <c r="D16" s="133"/>
      <c r="E16" s="67" t="s">
        <v>272</v>
      </c>
      <c r="F16" s="67" t="s">
        <v>293</v>
      </c>
      <c r="G16" s="133"/>
      <c r="H16" s="133"/>
      <c r="I16" s="133"/>
      <c r="J16" s="133"/>
      <c r="K16" s="133"/>
      <c r="L16" s="133"/>
    </row>
    <row r="17" spans="2:12" s="72" customFormat="1" ht="34.5" thickBot="1" x14ac:dyDescent="0.75">
      <c r="B17" s="134"/>
      <c r="C17" s="74"/>
      <c r="D17" s="134"/>
      <c r="E17" s="74"/>
      <c r="F17" s="68" t="s">
        <v>294</v>
      </c>
      <c r="G17" s="134"/>
      <c r="H17" s="134"/>
      <c r="I17" s="134"/>
      <c r="J17" s="134"/>
      <c r="K17" s="134"/>
      <c r="L17" s="134"/>
    </row>
    <row r="18" spans="2:12" s="72" customFormat="1" ht="20" x14ac:dyDescent="0.7">
      <c r="B18" s="132" t="s">
        <v>295</v>
      </c>
      <c r="C18" s="132" t="s">
        <v>296</v>
      </c>
      <c r="D18" s="132" t="s">
        <v>264</v>
      </c>
      <c r="E18" s="69" t="s">
        <v>265</v>
      </c>
      <c r="F18" s="69" t="s">
        <v>297</v>
      </c>
      <c r="G18" s="132" t="s">
        <v>267</v>
      </c>
      <c r="H18" s="132" t="s">
        <v>268</v>
      </c>
      <c r="I18" s="132" t="s">
        <v>269</v>
      </c>
      <c r="J18" s="132" t="s">
        <v>269</v>
      </c>
      <c r="K18" s="132" t="s">
        <v>270</v>
      </c>
      <c r="L18" s="132" t="s">
        <v>289</v>
      </c>
    </row>
    <row r="19" spans="2:12" s="72" customFormat="1" ht="34" x14ac:dyDescent="0.7">
      <c r="B19" s="133"/>
      <c r="C19" s="133"/>
      <c r="D19" s="133"/>
      <c r="E19" s="73"/>
      <c r="F19" s="67" t="s">
        <v>298</v>
      </c>
      <c r="G19" s="133"/>
      <c r="H19" s="133"/>
      <c r="I19" s="133"/>
      <c r="J19" s="133"/>
      <c r="K19" s="133"/>
      <c r="L19" s="133"/>
    </row>
    <row r="20" spans="2:12" s="72" customFormat="1" ht="20" x14ac:dyDescent="0.7">
      <c r="B20" s="133"/>
      <c r="C20" s="133"/>
      <c r="D20" s="133"/>
      <c r="E20" s="67" t="s">
        <v>272</v>
      </c>
      <c r="F20" s="67" t="s">
        <v>299</v>
      </c>
      <c r="G20" s="133"/>
      <c r="H20" s="133"/>
      <c r="I20" s="133"/>
      <c r="J20" s="133"/>
      <c r="K20" s="133"/>
      <c r="L20" s="133"/>
    </row>
    <row r="21" spans="2:12" s="72" customFormat="1" ht="20" x14ac:dyDescent="0.7">
      <c r="B21" s="133"/>
      <c r="C21" s="133"/>
      <c r="D21" s="133"/>
      <c r="E21" s="75"/>
      <c r="F21" s="67" t="s">
        <v>300</v>
      </c>
      <c r="G21" s="133"/>
      <c r="H21" s="133"/>
      <c r="I21" s="133"/>
      <c r="J21" s="133"/>
      <c r="K21" s="133"/>
      <c r="L21" s="133"/>
    </row>
    <row r="22" spans="2:12" s="72" customFormat="1" ht="34.5" thickBot="1" x14ac:dyDescent="0.75">
      <c r="B22" s="134"/>
      <c r="C22" s="134"/>
      <c r="D22" s="134"/>
      <c r="E22" s="74"/>
      <c r="F22" s="68" t="s">
        <v>301</v>
      </c>
      <c r="G22" s="134"/>
      <c r="H22" s="134"/>
      <c r="I22" s="134"/>
      <c r="J22" s="134"/>
      <c r="K22" s="134"/>
      <c r="L22" s="134"/>
    </row>
    <row r="23" spans="2:12" s="72" customFormat="1" ht="20" x14ac:dyDescent="0.7">
      <c r="B23" s="132" t="s">
        <v>302</v>
      </c>
      <c r="C23" s="132" t="s">
        <v>303</v>
      </c>
      <c r="D23" s="132" t="s">
        <v>264</v>
      </c>
      <c r="E23" s="69" t="s">
        <v>276</v>
      </c>
      <c r="F23" s="69" t="s">
        <v>277</v>
      </c>
      <c r="G23" s="132" t="s">
        <v>267</v>
      </c>
      <c r="H23" s="132" t="s">
        <v>278</v>
      </c>
      <c r="I23" s="132" t="s">
        <v>269</v>
      </c>
      <c r="J23" s="132" t="s">
        <v>269</v>
      </c>
      <c r="K23" s="132" t="s">
        <v>278</v>
      </c>
      <c r="L23" s="132" t="s">
        <v>269</v>
      </c>
    </row>
    <row r="24" spans="2:12" s="72" customFormat="1" ht="34" x14ac:dyDescent="0.7">
      <c r="B24" s="133"/>
      <c r="C24" s="133"/>
      <c r="D24" s="133"/>
      <c r="E24" s="73"/>
      <c r="F24" s="67" t="s">
        <v>279</v>
      </c>
      <c r="G24" s="133"/>
      <c r="H24" s="133"/>
      <c r="I24" s="133"/>
      <c r="J24" s="133"/>
      <c r="K24" s="133"/>
      <c r="L24" s="133"/>
    </row>
    <row r="25" spans="2:12" s="72" customFormat="1" ht="34" x14ac:dyDescent="0.7">
      <c r="B25" s="133"/>
      <c r="C25" s="133"/>
      <c r="D25" s="133"/>
      <c r="E25" s="67" t="s">
        <v>272</v>
      </c>
      <c r="F25" s="67" t="s">
        <v>280</v>
      </c>
      <c r="G25" s="133"/>
      <c r="H25" s="133"/>
      <c r="I25" s="133"/>
      <c r="J25" s="133"/>
      <c r="K25" s="133"/>
      <c r="L25" s="133"/>
    </row>
    <row r="26" spans="2:12" s="72" customFormat="1" ht="20.5" thickBot="1" x14ac:dyDescent="0.75">
      <c r="B26" s="134"/>
      <c r="C26" s="134"/>
      <c r="D26" s="134"/>
      <c r="E26" s="74"/>
      <c r="F26" s="68" t="s">
        <v>281</v>
      </c>
      <c r="G26" s="134"/>
      <c r="H26" s="134"/>
      <c r="I26" s="134"/>
      <c r="J26" s="134"/>
      <c r="K26" s="134"/>
      <c r="L26" s="134"/>
    </row>
    <row r="27" spans="2:12" s="72" customFormat="1" ht="34.5" thickTop="1" x14ac:dyDescent="0.7">
      <c r="B27" s="135" t="s">
        <v>304</v>
      </c>
      <c r="C27" s="135" t="s">
        <v>305</v>
      </c>
      <c r="D27" s="135" t="s">
        <v>264</v>
      </c>
      <c r="E27" s="66" t="s">
        <v>276</v>
      </c>
      <c r="F27" s="66" t="s">
        <v>306</v>
      </c>
      <c r="G27" s="135" t="s">
        <v>267</v>
      </c>
      <c r="H27" s="135" t="s">
        <v>268</v>
      </c>
      <c r="I27" s="135" t="s">
        <v>269</v>
      </c>
      <c r="J27" s="135" t="s">
        <v>290</v>
      </c>
      <c r="K27" s="135" t="s">
        <v>278</v>
      </c>
      <c r="L27" s="135" t="s">
        <v>290</v>
      </c>
    </row>
    <row r="28" spans="2:12" s="72" customFormat="1" ht="20" x14ac:dyDescent="0.7">
      <c r="B28" s="133"/>
      <c r="C28" s="133"/>
      <c r="D28" s="133"/>
      <c r="E28" s="73"/>
      <c r="F28" s="67" t="s">
        <v>307</v>
      </c>
      <c r="G28" s="133"/>
      <c r="H28" s="133"/>
      <c r="I28" s="133"/>
      <c r="J28" s="133"/>
      <c r="K28" s="133"/>
      <c r="L28" s="133"/>
    </row>
    <row r="29" spans="2:12" s="72" customFormat="1" ht="47.25" customHeight="1" thickBot="1" x14ac:dyDescent="0.75">
      <c r="B29" s="134"/>
      <c r="C29" s="134"/>
      <c r="D29" s="134"/>
      <c r="E29" s="68" t="s">
        <v>308</v>
      </c>
      <c r="F29" s="68" t="s">
        <v>309</v>
      </c>
      <c r="G29" s="134"/>
      <c r="H29" s="134"/>
      <c r="I29" s="134"/>
      <c r="J29" s="134"/>
      <c r="K29" s="134"/>
      <c r="L29" s="134"/>
    </row>
    <row r="30" spans="2:12" s="72" customFormat="1" ht="20" x14ac:dyDescent="0.7">
      <c r="B30" s="132" t="s">
        <v>310</v>
      </c>
      <c r="C30" s="132" t="s">
        <v>275</v>
      </c>
      <c r="D30" s="132" t="s">
        <v>264</v>
      </c>
      <c r="E30" s="69" t="s">
        <v>311</v>
      </c>
      <c r="F30" s="69" t="s">
        <v>312</v>
      </c>
      <c r="G30" s="132" t="s">
        <v>313</v>
      </c>
      <c r="H30" s="132" t="s">
        <v>270</v>
      </c>
      <c r="I30" s="132" t="s">
        <v>314</v>
      </c>
      <c r="J30" s="132" t="s">
        <v>313</v>
      </c>
      <c r="K30" s="132" t="s">
        <v>315</v>
      </c>
      <c r="L30" s="132" t="s">
        <v>314</v>
      </c>
    </row>
    <row r="31" spans="2:12" s="72" customFormat="1" ht="20" x14ac:dyDescent="0.7">
      <c r="B31" s="133"/>
      <c r="C31" s="133"/>
      <c r="D31" s="133"/>
      <c r="E31" s="73"/>
      <c r="F31" s="67" t="s">
        <v>316</v>
      </c>
      <c r="G31" s="133"/>
      <c r="H31" s="133"/>
      <c r="I31" s="133"/>
      <c r="J31" s="133"/>
      <c r="K31" s="133"/>
      <c r="L31" s="133"/>
    </row>
    <row r="32" spans="2:12" s="72" customFormat="1" ht="20" x14ac:dyDescent="0.7">
      <c r="B32" s="133"/>
      <c r="C32" s="133"/>
      <c r="D32" s="133"/>
      <c r="E32" s="67" t="s">
        <v>272</v>
      </c>
      <c r="F32" s="67" t="s">
        <v>317</v>
      </c>
      <c r="G32" s="133"/>
      <c r="H32" s="133"/>
      <c r="I32" s="133"/>
      <c r="J32" s="133"/>
      <c r="K32" s="133"/>
      <c r="L32" s="133"/>
    </row>
    <row r="33" spans="2:12" s="72" customFormat="1" ht="34" x14ac:dyDescent="0.7">
      <c r="B33" s="133"/>
      <c r="C33" s="133"/>
      <c r="D33" s="133"/>
      <c r="E33" s="75"/>
      <c r="F33" s="67" t="s">
        <v>318</v>
      </c>
      <c r="G33" s="133"/>
      <c r="H33" s="133"/>
      <c r="I33" s="133"/>
      <c r="J33" s="133"/>
      <c r="K33" s="133"/>
      <c r="L33" s="133"/>
    </row>
    <row r="34" spans="2:12" s="72" customFormat="1" ht="20.5" thickBot="1" x14ac:dyDescent="0.75">
      <c r="B34" s="134"/>
      <c r="C34" s="134"/>
      <c r="D34" s="134"/>
      <c r="E34" s="74"/>
      <c r="F34" s="68" t="s">
        <v>319</v>
      </c>
      <c r="G34" s="134"/>
      <c r="H34" s="134"/>
      <c r="I34" s="134"/>
      <c r="J34" s="134"/>
      <c r="K34" s="134"/>
      <c r="L34" s="134"/>
    </row>
    <row r="35" spans="2:12" s="72" customFormat="1" ht="20" x14ac:dyDescent="0.7">
      <c r="B35" s="132" t="s">
        <v>320</v>
      </c>
      <c r="C35" s="132" t="s">
        <v>321</v>
      </c>
      <c r="D35" s="132" t="s">
        <v>264</v>
      </c>
      <c r="E35" s="69" t="s">
        <v>276</v>
      </c>
      <c r="F35" s="69" t="s">
        <v>322</v>
      </c>
      <c r="G35" s="132" t="s">
        <v>290</v>
      </c>
      <c r="H35" s="132" t="s">
        <v>278</v>
      </c>
      <c r="I35" s="132" t="s">
        <v>290</v>
      </c>
      <c r="J35" s="132" t="s">
        <v>290</v>
      </c>
      <c r="K35" s="132" t="s">
        <v>270</v>
      </c>
      <c r="L35" s="132" t="s">
        <v>314</v>
      </c>
    </row>
    <row r="36" spans="2:12" s="72" customFormat="1" ht="20" x14ac:dyDescent="0.7">
      <c r="B36" s="133"/>
      <c r="C36" s="133"/>
      <c r="D36" s="133"/>
      <c r="E36" s="73"/>
      <c r="F36" s="67" t="s">
        <v>323</v>
      </c>
      <c r="G36" s="133"/>
      <c r="H36" s="133"/>
      <c r="I36" s="133"/>
      <c r="J36" s="133"/>
      <c r="K36" s="133"/>
      <c r="L36" s="133"/>
    </row>
    <row r="37" spans="2:12" s="72" customFormat="1" ht="20.5" thickBot="1" x14ac:dyDescent="0.75">
      <c r="B37" s="134"/>
      <c r="C37" s="134"/>
      <c r="D37" s="134"/>
      <c r="E37" s="68" t="s">
        <v>272</v>
      </c>
      <c r="F37" s="74"/>
      <c r="G37" s="134"/>
      <c r="H37" s="134"/>
      <c r="I37" s="134"/>
      <c r="J37" s="134"/>
      <c r="K37" s="134"/>
      <c r="L37" s="134"/>
    </row>
    <row r="38" spans="2:12" s="72" customFormat="1" ht="34" x14ac:dyDescent="0.7">
      <c r="B38" s="132" t="s">
        <v>324</v>
      </c>
      <c r="C38" s="69" t="s">
        <v>325</v>
      </c>
      <c r="D38" s="132" t="s">
        <v>264</v>
      </c>
      <c r="E38" s="69" t="s">
        <v>276</v>
      </c>
      <c r="F38" s="69" t="s">
        <v>326</v>
      </c>
      <c r="G38" s="132" t="s">
        <v>289</v>
      </c>
      <c r="H38" s="132" t="s">
        <v>327</v>
      </c>
      <c r="I38" s="132" t="s">
        <v>269</v>
      </c>
      <c r="J38" s="132" t="s">
        <v>290</v>
      </c>
      <c r="K38" s="132" t="s">
        <v>278</v>
      </c>
      <c r="L38" s="132" t="s">
        <v>290</v>
      </c>
    </row>
    <row r="39" spans="2:12" s="72" customFormat="1" ht="34" x14ac:dyDescent="0.7">
      <c r="B39" s="133"/>
      <c r="C39" s="73"/>
      <c r="D39" s="133"/>
      <c r="E39" s="73"/>
      <c r="F39" s="67" t="s">
        <v>328</v>
      </c>
      <c r="G39" s="133"/>
      <c r="H39" s="133"/>
      <c r="I39" s="133"/>
      <c r="J39" s="133"/>
      <c r="K39" s="133"/>
      <c r="L39" s="133"/>
    </row>
    <row r="40" spans="2:12" s="72" customFormat="1" ht="20.5" thickBot="1" x14ac:dyDescent="0.75">
      <c r="B40" s="134"/>
      <c r="C40" s="68" t="s">
        <v>329</v>
      </c>
      <c r="D40" s="134"/>
      <c r="E40" s="68" t="s">
        <v>272</v>
      </c>
      <c r="F40" s="74"/>
      <c r="G40" s="134"/>
      <c r="H40" s="134"/>
      <c r="I40" s="134"/>
      <c r="J40" s="134"/>
      <c r="K40" s="134"/>
      <c r="L40" s="134"/>
    </row>
    <row r="41" spans="2:12" s="72" customFormat="1" ht="34" x14ac:dyDescent="0.7">
      <c r="B41" s="132" t="s">
        <v>330</v>
      </c>
      <c r="C41" s="69" t="s">
        <v>325</v>
      </c>
      <c r="D41" s="132" t="s">
        <v>264</v>
      </c>
      <c r="E41" s="69" t="s">
        <v>276</v>
      </c>
      <c r="F41" s="69" t="s">
        <v>331</v>
      </c>
      <c r="G41" s="132" t="s">
        <v>289</v>
      </c>
      <c r="H41" s="132" t="s">
        <v>268</v>
      </c>
      <c r="I41" s="132" t="s">
        <v>269</v>
      </c>
      <c r="J41" s="132" t="s">
        <v>290</v>
      </c>
      <c r="K41" s="132" t="s">
        <v>268</v>
      </c>
      <c r="L41" s="132" t="s">
        <v>289</v>
      </c>
    </row>
    <row r="42" spans="2:12" s="72" customFormat="1" ht="20" x14ac:dyDescent="0.7">
      <c r="B42" s="133"/>
      <c r="C42" s="73"/>
      <c r="D42" s="133"/>
      <c r="E42" s="73"/>
      <c r="F42" s="67" t="s">
        <v>332</v>
      </c>
      <c r="G42" s="133"/>
      <c r="H42" s="133"/>
      <c r="I42" s="133"/>
      <c r="J42" s="133"/>
      <c r="K42" s="133"/>
      <c r="L42" s="133"/>
    </row>
    <row r="43" spans="2:12" s="72" customFormat="1" ht="34" x14ac:dyDescent="0.7">
      <c r="B43" s="133"/>
      <c r="C43" s="67" t="s">
        <v>321</v>
      </c>
      <c r="D43" s="133"/>
      <c r="E43" s="67" t="s">
        <v>308</v>
      </c>
      <c r="F43" s="67" t="s">
        <v>333</v>
      </c>
      <c r="G43" s="133"/>
      <c r="H43" s="133"/>
      <c r="I43" s="133"/>
      <c r="J43" s="133"/>
      <c r="K43" s="133"/>
      <c r="L43" s="133"/>
    </row>
    <row r="44" spans="2:12" s="72" customFormat="1" ht="20" x14ac:dyDescent="0.7">
      <c r="B44" s="133"/>
      <c r="C44" s="73"/>
      <c r="D44" s="133"/>
      <c r="E44" s="75"/>
      <c r="F44" s="67" t="s">
        <v>334</v>
      </c>
      <c r="G44" s="133"/>
      <c r="H44" s="133"/>
      <c r="I44" s="133"/>
      <c r="J44" s="133"/>
      <c r="K44" s="133"/>
      <c r="L44" s="133"/>
    </row>
    <row r="45" spans="2:12" s="72" customFormat="1" ht="20.5" thickBot="1" x14ac:dyDescent="0.75">
      <c r="B45" s="134"/>
      <c r="C45" s="68" t="s">
        <v>329</v>
      </c>
      <c r="D45" s="134"/>
      <c r="E45" s="74"/>
      <c r="F45" s="70"/>
      <c r="G45" s="134"/>
      <c r="H45" s="134"/>
      <c r="I45" s="134"/>
      <c r="J45" s="134"/>
      <c r="K45" s="134"/>
      <c r="L45" s="134"/>
    </row>
    <row r="46" spans="2:12" s="72" customFormat="1" ht="20.5" thickTop="1" x14ac:dyDescent="0.7">
      <c r="B46" s="135" t="s">
        <v>335</v>
      </c>
      <c r="C46" s="66" t="s">
        <v>336</v>
      </c>
      <c r="D46" s="135" t="s">
        <v>264</v>
      </c>
      <c r="E46" s="66" t="s">
        <v>265</v>
      </c>
      <c r="F46" s="66" t="s">
        <v>337</v>
      </c>
      <c r="G46" s="135" t="s">
        <v>269</v>
      </c>
      <c r="H46" s="135" t="s">
        <v>268</v>
      </c>
      <c r="I46" s="135" t="s">
        <v>269</v>
      </c>
      <c r="J46" s="135" t="s">
        <v>289</v>
      </c>
      <c r="K46" s="135" t="s">
        <v>270</v>
      </c>
      <c r="L46" s="135" t="s">
        <v>290</v>
      </c>
    </row>
    <row r="47" spans="2:12" s="72" customFormat="1" ht="20" x14ac:dyDescent="0.7">
      <c r="B47" s="133"/>
      <c r="C47" s="73"/>
      <c r="D47" s="133"/>
      <c r="E47" s="73"/>
      <c r="F47" s="67" t="s">
        <v>338</v>
      </c>
      <c r="G47" s="133"/>
      <c r="H47" s="133"/>
      <c r="I47" s="133"/>
      <c r="J47" s="133"/>
      <c r="K47" s="133"/>
      <c r="L47" s="133"/>
    </row>
    <row r="48" spans="2:12" s="72" customFormat="1" ht="51" x14ac:dyDescent="0.7">
      <c r="B48" s="133"/>
      <c r="C48" s="67" t="s">
        <v>339</v>
      </c>
      <c r="D48" s="133"/>
      <c r="E48" s="67" t="s">
        <v>272</v>
      </c>
      <c r="F48" s="67" t="s">
        <v>340</v>
      </c>
      <c r="G48" s="133"/>
      <c r="H48" s="133"/>
      <c r="I48" s="133"/>
      <c r="J48" s="133"/>
      <c r="K48" s="133"/>
      <c r="L48" s="133"/>
    </row>
    <row r="49" spans="2:12" s="72" customFormat="1" ht="20" x14ac:dyDescent="0.7">
      <c r="B49" s="133"/>
      <c r="C49" s="73"/>
      <c r="D49" s="133"/>
      <c r="E49" s="75"/>
      <c r="F49" s="67" t="s">
        <v>341</v>
      </c>
      <c r="G49" s="133"/>
      <c r="H49" s="133"/>
      <c r="I49" s="133"/>
      <c r="J49" s="133"/>
      <c r="K49" s="133"/>
      <c r="L49" s="133"/>
    </row>
    <row r="50" spans="2:12" s="72" customFormat="1" ht="20.5" thickBot="1" x14ac:dyDescent="0.75">
      <c r="B50" s="134"/>
      <c r="C50" s="68" t="s">
        <v>342</v>
      </c>
      <c r="D50" s="134"/>
      <c r="E50" s="74"/>
      <c r="F50" s="68" t="s">
        <v>343</v>
      </c>
      <c r="G50" s="134"/>
      <c r="H50" s="134"/>
      <c r="I50" s="134"/>
      <c r="J50" s="134"/>
      <c r="K50" s="134"/>
      <c r="L50" s="134"/>
    </row>
    <row r="51" spans="2:12" s="72" customFormat="1" ht="34" x14ac:dyDescent="0.7">
      <c r="B51" s="132" t="s">
        <v>344</v>
      </c>
      <c r="C51" s="69" t="s">
        <v>336</v>
      </c>
      <c r="D51" s="132" t="s">
        <v>264</v>
      </c>
      <c r="E51" s="69" t="s">
        <v>276</v>
      </c>
      <c r="F51" s="69" t="s">
        <v>345</v>
      </c>
      <c r="G51" s="132" t="s">
        <v>267</v>
      </c>
      <c r="H51" s="132" t="s">
        <v>327</v>
      </c>
      <c r="I51" s="132" t="s">
        <v>269</v>
      </c>
      <c r="J51" s="132" t="s">
        <v>289</v>
      </c>
      <c r="K51" s="132" t="s">
        <v>278</v>
      </c>
      <c r="L51" s="132" t="s">
        <v>289</v>
      </c>
    </row>
    <row r="52" spans="2:12" s="72" customFormat="1" ht="20" x14ac:dyDescent="0.7">
      <c r="B52" s="133"/>
      <c r="C52" s="73"/>
      <c r="D52" s="133"/>
      <c r="E52" s="73"/>
      <c r="F52" s="67" t="s">
        <v>346</v>
      </c>
      <c r="G52" s="133"/>
      <c r="H52" s="133"/>
      <c r="I52" s="133"/>
      <c r="J52" s="133"/>
      <c r="K52" s="133"/>
      <c r="L52" s="133"/>
    </row>
    <row r="53" spans="2:12" s="72" customFormat="1" ht="51" x14ac:dyDescent="0.7">
      <c r="B53" s="133"/>
      <c r="C53" s="67" t="s">
        <v>339</v>
      </c>
      <c r="D53" s="133"/>
      <c r="E53" s="67" t="s">
        <v>272</v>
      </c>
      <c r="F53" s="67" t="s">
        <v>347</v>
      </c>
      <c r="G53" s="133"/>
      <c r="H53" s="133"/>
      <c r="I53" s="133"/>
      <c r="J53" s="133"/>
      <c r="K53" s="133"/>
      <c r="L53" s="133"/>
    </row>
    <row r="54" spans="2:12" s="72" customFormat="1" ht="20" x14ac:dyDescent="0.7">
      <c r="B54" s="133"/>
      <c r="C54" s="73"/>
      <c r="D54" s="133"/>
      <c r="E54" s="75"/>
      <c r="F54" s="75"/>
      <c r="G54" s="133"/>
      <c r="H54" s="133"/>
      <c r="I54" s="133"/>
      <c r="J54" s="133"/>
      <c r="K54" s="133"/>
      <c r="L54" s="133"/>
    </row>
    <row r="55" spans="2:12" s="72" customFormat="1" ht="20.5" thickBot="1" x14ac:dyDescent="0.75">
      <c r="B55" s="134"/>
      <c r="C55" s="68" t="s">
        <v>342</v>
      </c>
      <c r="D55" s="134"/>
      <c r="E55" s="74"/>
      <c r="F55" s="74"/>
      <c r="G55" s="134"/>
      <c r="H55" s="134"/>
      <c r="I55" s="134"/>
      <c r="J55" s="134"/>
      <c r="K55" s="134"/>
      <c r="L55" s="134"/>
    </row>
    <row r="56" spans="2:12" s="72" customFormat="1" ht="34" x14ac:dyDescent="0.7">
      <c r="B56" s="132" t="s">
        <v>348</v>
      </c>
      <c r="C56" s="69" t="s">
        <v>349</v>
      </c>
      <c r="D56" s="132" t="s">
        <v>350</v>
      </c>
      <c r="E56" s="69" t="s">
        <v>265</v>
      </c>
      <c r="F56" s="69" t="s">
        <v>351</v>
      </c>
      <c r="G56" s="132" t="s">
        <v>267</v>
      </c>
      <c r="H56" s="132" t="s">
        <v>327</v>
      </c>
      <c r="I56" s="132" t="s">
        <v>269</v>
      </c>
      <c r="J56" s="132" t="s">
        <v>289</v>
      </c>
      <c r="K56" s="132" t="s">
        <v>278</v>
      </c>
      <c r="L56" s="132" t="s">
        <v>289</v>
      </c>
    </row>
    <row r="57" spans="2:12" s="72" customFormat="1" ht="34" x14ac:dyDescent="0.7">
      <c r="B57" s="133"/>
      <c r="C57" s="73"/>
      <c r="D57" s="133"/>
      <c r="E57" s="73"/>
      <c r="F57" s="67" t="s">
        <v>352</v>
      </c>
      <c r="G57" s="133"/>
      <c r="H57" s="133"/>
      <c r="I57" s="133"/>
      <c r="J57" s="133"/>
      <c r="K57" s="133"/>
      <c r="L57" s="133"/>
    </row>
    <row r="58" spans="2:12" s="72" customFormat="1" ht="34.5" thickBot="1" x14ac:dyDescent="0.75">
      <c r="B58" s="134"/>
      <c r="C58" s="68" t="s">
        <v>353</v>
      </c>
      <c r="D58" s="134"/>
      <c r="E58" s="68" t="s">
        <v>308</v>
      </c>
      <c r="F58" s="68" t="s">
        <v>354</v>
      </c>
      <c r="G58" s="134"/>
      <c r="H58" s="134"/>
      <c r="I58" s="134"/>
      <c r="J58" s="134"/>
      <c r="K58" s="134"/>
      <c r="L58" s="134"/>
    </row>
    <row r="59" spans="2:12" s="72" customFormat="1" ht="34" x14ac:dyDescent="0.7">
      <c r="B59" s="132" t="s">
        <v>355</v>
      </c>
      <c r="C59" s="132" t="s">
        <v>356</v>
      </c>
      <c r="D59" s="132" t="s">
        <v>350</v>
      </c>
      <c r="E59" s="69" t="s">
        <v>265</v>
      </c>
      <c r="F59" s="69" t="s">
        <v>357</v>
      </c>
      <c r="G59" s="132" t="s">
        <v>267</v>
      </c>
      <c r="H59" s="132" t="s">
        <v>327</v>
      </c>
      <c r="I59" s="132" t="s">
        <v>269</v>
      </c>
      <c r="J59" s="132" t="s">
        <v>290</v>
      </c>
      <c r="K59" s="132" t="s">
        <v>327</v>
      </c>
      <c r="L59" s="132" t="s">
        <v>289</v>
      </c>
    </row>
    <row r="60" spans="2:12" s="72" customFormat="1" ht="34" x14ac:dyDescent="0.7">
      <c r="B60" s="133"/>
      <c r="C60" s="133"/>
      <c r="D60" s="133"/>
      <c r="E60" s="73"/>
      <c r="F60" s="67" t="s">
        <v>358</v>
      </c>
      <c r="G60" s="133"/>
      <c r="H60" s="133"/>
      <c r="I60" s="133"/>
      <c r="J60" s="133"/>
      <c r="K60" s="133"/>
      <c r="L60" s="133"/>
    </row>
    <row r="61" spans="2:12" s="72" customFormat="1" ht="20.5" thickBot="1" x14ac:dyDescent="0.75">
      <c r="B61" s="134"/>
      <c r="C61" s="134"/>
      <c r="D61" s="134"/>
      <c r="E61" s="68" t="s">
        <v>308</v>
      </c>
      <c r="F61" s="74"/>
      <c r="G61" s="134"/>
      <c r="H61" s="134"/>
      <c r="I61" s="134"/>
      <c r="J61" s="134"/>
      <c r="K61" s="134"/>
      <c r="L61" s="134"/>
    </row>
    <row r="62" spans="2:12" s="72" customFormat="1" ht="34" x14ac:dyDescent="0.7">
      <c r="B62" s="132" t="s">
        <v>359</v>
      </c>
      <c r="C62" s="69" t="s">
        <v>360</v>
      </c>
      <c r="D62" s="132" t="s">
        <v>350</v>
      </c>
      <c r="E62" s="69" t="s">
        <v>265</v>
      </c>
      <c r="F62" s="69" t="s">
        <v>361</v>
      </c>
      <c r="G62" s="132" t="s">
        <v>289</v>
      </c>
      <c r="H62" s="132" t="s">
        <v>268</v>
      </c>
      <c r="I62" s="132" t="s">
        <v>269</v>
      </c>
      <c r="J62" s="132" t="s">
        <v>290</v>
      </c>
      <c r="K62" s="132" t="s">
        <v>268</v>
      </c>
      <c r="L62" s="132" t="s">
        <v>289</v>
      </c>
    </row>
    <row r="63" spans="2:12" s="72" customFormat="1" ht="20" x14ac:dyDescent="0.7">
      <c r="B63" s="133"/>
      <c r="C63" s="73"/>
      <c r="D63" s="133"/>
      <c r="E63" s="73"/>
      <c r="F63" s="67" t="s">
        <v>362</v>
      </c>
      <c r="G63" s="133"/>
      <c r="H63" s="133"/>
      <c r="I63" s="133"/>
      <c r="J63" s="133"/>
      <c r="K63" s="133"/>
      <c r="L63" s="133"/>
    </row>
    <row r="64" spans="2:12" s="72" customFormat="1" ht="34.5" thickBot="1" x14ac:dyDescent="0.75">
      <c r="B64" s="134"/>
      <c r="C64" s="68" t="s">
        <v>363</v>
      </c>
      <c r="D64" s="134"/>
      <c r="E64" s="68" t="s">
        <v>308</v>
      </c>
      <c r="F64" s="68" t="s">
        <v>364</v>
      </c>
      <c r="G64" s="134"/>
      <c r="H64" s="134"/>
      <c r="I64" s="134"/>
      <c r="J64" s="134"/>
      <c r="K64" s="134"/>
      <c r="L64" s="134"/>
    </row>
    <row r="67" spans="2:6" ht="20" x14ac:dyDescent="0.35">
      <c r="B67" s="71" t="s">
        <v>365</v>
      </c>
    </row>
    <row r="68" spans="2:6" ht="15" thickBot="1" x14ac:dyDescent="0.4"/>
    <row r="69" spans="2:6" ht="20.5" thickBot="1" x14ac:dyDescent="0.4">
      <c r="B69" s="78"/>
      <c r="C69" s="79" t="s">
        <v>366</v>
      </c>
      <c r="D69" s="79" t="s">
        <v>367</v>
      </c>
      <c r="E69" s="79" t="s">
        <v>368</v>
      </c>
      <c r="F69" s="79" t="s">
        <v>369</v>
      </c>
    </row>
    <row r="70" spans="2:6" ht="52" thickTop="1" thickBot="1" x14ac:dyDescent="0.4">
      <c r="B70" s="80">
        <v>1</v>
      </c>
      <c r="C70" s="81" t="s">
        <v>370</v>
      </c>
      <c r="D70" s="80" t="s">
        <v>371</v>
      </c>
      <c r="E70" s="80" t="s">
        <v>270</v>
      </c>
      <c r="F70" s="80" t="s">
        <v>269</v>
      </c>
    </row>
    <row r="71" spans="2:6" ht="51.5" thickBot="1" x14ac:dyDescent="0.4">
      <c r="B71" s="82">
        <v>2</v>
      </c>
      <c r="C71" s="83" t="s">
        <v>372</v>
      </c>
      <c r="D71" s="82" t="s">
        <v>371</v>
      </c>
      <c r="E71" s="82" t="s">
        <v>278</v>
      </c>
      <c r="F71" s="82" t="s">
        <v>269</v>
      </c>
    </row>
    <row r="72" spans="2:6" ht="51.5" thickBot="1" x14ac:dyDescent="0.4">
      <c r="B72" s="82">
        <v>3</v>
      </c>
      <c r="C72" s="83" t="s">
        <v>373</v>
      </c>
      <c r="D72" s="82" t="s">
        <v>269</v>
      </c>
      <c r="E72" s="82" t="s">
        <v>278</v>
      </c>
      <c r="F72" s="82" t="s">
        <v>269</v>
      </c>
    </row>
    <row r="73" spans="2:6" ht="85.5" thickBot="1" x14ac:dyDescent="0.4">
      <c r="B73" s="82">
        <v>4</v>
      </c>
      <c r="C73" s="83" t="s">
        <v>374</v>
      </c>
      <c r="D73" s="82" t="s">
        <v>289</v>
      </c>
      <c r="E73" s="82" t="s">
        <v>270</v>
      </c>
      <c r="F73" s="82" t="s">
        <v>290</v>
      </c>
    </row>
    <row r="74" spans="2:6" ht="51.5" thickBot="1" x14ac:dyDescent="0.4">
      <c r="B74" s="82">
        <v>5</v>
      </c>
      <c r="C74" s="83" t="s">
        <v>375</v>
      </c>
      <c r="D74" s="82" t="s">
        <v>269</v>
      </c>
      <c r="E74" s="82" t="s">
        <v>278</v>
      </c>
      <c r="F74" s="82" t="s">
        <v>269</v>
      </c>
    </row>
    <row r="75" spans="2:6" ht="34.5" thickBot="1" x14ac:dyDescent="0.4">
      <c r="B75" s="82">
        <v>6</v>
      </c>
      <c r="C75" s="83" t="s">
        <v>376</v>
      </c>
      <c r="D75" s="82" t="s">
        <v>290</v>
      </c>
      <c r="E75" s="82" t="s">
        <v>327</v>
      </c>
      <c r="F75" s="82" t="s">
        <v>289</v>
      </c>
    </row>
    <row r="76" spans="2:6" ht="51.5" thickBot="1" x14ac:dyDescent="0.4">
      <c r="B76" s="82">
        <v>7</v>
      </c>
      <c r="C76" s="83" t="s">
        <v>377</v>
      </c>
      <c r="D76" s="82" t="s">
        <v>290</v>
      </c>
      <c r="E76" s="82" t="s">
        <v>268</v>
      </c>
      <c r="F76" s="82" t="s">
        <v>289</v>
      </c>
    </row>
    <row r="77" spans="2:6" ht="51.5" thickBot="1" x14ac:dyDescent="0.4">
      <c r="B77" s="82">
        <v>8</v>
      </c>
      <c r="C77" s="83" t="s">
        <v>378</v>
      </c>
      <c r="D77" s="82" t="s">
        <v>289</v>
      </c>
      <c r="E77" s="82" t="s">
        <v>268</v>
      </c>
      <c r="F77" s="82" t="s">
        <v>269</v>
      </c>
    </row>
    <row r="78" spans="2:6" ht="51.5" thickBot="1" x14ac:dyDescent="0.4">
      <c r="B78" s="82">
        <v>9</v>
      </c>
      <c r="C78" s="83" t="s">
        <v>379</v>
      </c>
      <c r="D78" s="82" t="s">
        <v>290</v>
      </c>
      <c r="E78" s="82" t="s">
        <v>268</v>
      </c>
      <c r="F78" s="82" t="s">
        <v>289</v>
      </c>
    </row>
  </sheetData>
  <mergeCells count="139">
    <mergeCell ref="L11:L13"/>
    <mergeCell ref="B4:B6"/>
    <mergeCell ref="C4:C6"/>
    <mergeCell ref="D4:D6"/>
    <mergeCell ref="G4:G6"/>
    <mergeCell ref="H4:H6"/>
    <mergeCell ref="I4:I6"/>
    <mergeCell ref="J4:J6"/>
    <mergeCell ref="K4:K6"/>
    <mergeCell ref="L4:L6"/>
    <mergeCell ref="J14:J17"/>
    <mergeCell ref="K14:K17"/>
    <mergeCell ref="L14:L17"/>
    <mergeCell ref="J18:J22"/>
    <mergeCell ref="K18:K22"/>
    <mergeCell ref="L18:L22"/>
    <mergeCell ref="B1:F1"/>
    <mergeCell ref="J7:J10"/>
    <mergeCell ref="K7:K10"/>
    <mergeCell ref="L7:L10"/>
    <mergeCell ref="B11:B13"/>
    <mergeCell ref="C11:C13"/>
    <mergeCell ref="D11:D13"/>
    <mergeCell ref="G11:G13"/>
    <mergeCell ref="H11:H13"/>
    <mergeCell ref="I11:I13"/>
    <mergeCell ref="J11:J13"/>
    <mergeCell ref="B7:B10"/>
    <mergeCell ref="C7:C10"/>
    <mergeCell ref="D7:D10"/>
    <mergeCell ref="G7:G10"/>
    <mergeCell ref="H7:H10"/>
    <mergeCell ref="I7:I10"/>
    <mergeCell ref="K11:K13"/>
    <mergeCell ref="B18:B22"/>
    <mergeCell ref="C18:C22"/>
    <mergeCell ref="D18:D22"/>
    <mergeCell ref="G18:G22"/>
    <mergeCell ref="H18:H22"/>
    <mergeCell ref="I18:I22"/>
    <mergeCell ref="B14:B17"/>
    <mergeCell ref="D14:D17"/>
    <mergeCell ref="G14:G17"/>
    <mergeCell ref="H14:H17"/>
    <mergeCell ref="I14:I17"/>
    <mergeCell ref="K30:K34"/>
    <mergeCell ref="L30:L34"/>
    <mergeCell ref="K23:K26"/>
    <mergeCell ref="L23:L26"/>
    <mergeCell ref="B27:B29"/>
    <mergeCell ref="C27:C29"/>
    <mergeCell ref="D27:D29"/>
    <mergeCell ref="G27:G29"/>
    <mergeCell ref="H27:H29"/>
    <mergeCell ref="I27:I29"/>
    <mergeCell ref="J27:J29"/>
    <mergeCell ref="K27:K29"/>
    <mergeCell ref="L27:L29"/>
    <mergeCell ref="B23:B26"/>
    <mergeCell ref="C23:C26"/>
    <mergeCell ref="D23:D26"/>
    <mergeCell ref="G23:G26"/>
    <mergeCell ref="H23:H26"/>
    <mergeCell ref="I23:I26"/>
    <mergeCell ref="J23:J26"/>
    <mergeCell ref="L35:L37"/>
    <mergeCell ref="B38:B40"/>
    <mergeCell ref="D38:D40"/>
    <mergeCell ref="G38:G40"/>
    <mergeCell ref="H38:H40"/>
    <mergeCell ref="I38:I40"/>
    <mergeCell ref="J38:J40"/>
    <mergeCell ref="K38:K40"/>
    <mergeCell ref="B35:B37"/>
    <mergeCell ref="C35:C37"/>
    <mergeCell ref="D35:D37"/>
    <mergeCell ref="G35:G37"/>
    <mergeCell ref="H35:H37"/>
    <mergeCell ref="I35:I37"/>
    <mergeCell ref="L38:L40"/>
    <mergeCell ref="L56:L58"/>
    <mergeCell ref="B59:B61"/>
    <mergeCell ref="C59:C61"/>
    <mergeCell ref="D59:D61"/>
    <mergeCell ref="G59:G61"/>
    <mergeCell ref="H59:H61"/>
    <mergeCell ref="I59:I61"/>
    <mergeCell ref="L41:L45"/>
    <mergeCell ref="I56:I58"/>
    <mergeCell ref="J56:J58"/>
    <mergeCell ref="K46:K50"/>
    <mergeCell ref="L46:L50"/>
    <mergeCell ref="B51:B55"/>
    <mergeCell ref="D51:D55"/>
    <mergeCell ref="G51:G55"/>
    <mergeCell ref="H51:H55"/>
    <mergeCell ref="I51:I55"/>
    <mergeCell ref="J51:J55"/>
    <mergeCell ref="K51:K55"/>
    <mergeCell ref="L51:L55"/>
    <mergeCell ref="B46:B50"/>
    <mergeCell ref="D46:D50"/>
    <mergeCell ref="G46:G50"/>
    <mergeCell ref="H46:H50"/>
    <mergeCell ref="L59:L61"/>
    <mergeCell ref="B62:B64"/>
    <mergeCell ref="D62:D64"/>
    <mergeCell ref="G62:G64"/>
    <mergeCell ref="H62:H64"/>
    <mergeCell ref="I62:I64"/>
    <mergeCell ref="J62:J64"/>
    <mergeCell ref="K62:K64"/>
    <mergeCell ref="L62:L64"/>
    <mergeCell ref="J59:J61"/>
    <mergeCell ref="K59:K61"/>
    <mergeCell ref="J41:J45"/>
    <mergeCell ref="K41:K45"/>
    <mergeCell ref="G56:G58"/>
    <mergeCell ref="H56:H58"/>
    <mergeCell ref="I46:I50"/>
    <mergeCell ref="J46:J50"/>
    <mergeCell ref="B2:F2"/>
    <mergeCell ref="K56:K58"/>
    <mergeCell ref="B56:B58"/>
    <mergeCell ref="D56:D58"/>
    <mergeCell ref="B41:B45"/>
    <mergeCell ref="D41:D45"/>
    <mergeCell ref="G41:G45"/>
    <mergeCell ref="H41:H45"/>
    <mergeCell ref="I41:I45"/>
    <mergeCell ref="J35:J37"/>
    <mergeCell ref="K35:K37"/>
    <mergeCell ref="B30:B34"/>
    <mergeCell ref="C30:C34"/>
    <mergeCell ref="D30:D34"/>
    <mergeCell ref="G30:G34"/>
    <mergeCell ref="H30:H34"/>
    <mergeCell ref="I30:I34"/>
    <mergeCell ref="J30:J3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C44BD-4F9E-4164-93FF-68EFC70EEB17}">
  <sheetPr>
    <tabColor rgb="FF87EDD2"/>
  </sheetPr>
  <dimension ref="A1:U97"/>
  <sheetViews>
    <sheetView showGridLines="0" zoomScale="70" zoomScaleNormal="70" workbookViewId="0">
      <selection activeCell="F45" sqref="F45"/>
    </sheetView>
  </sheetViews>
  <sheetFormatPr defaultColWidth="0" defaultRowHeight="20" zeroHeight="1" x14ac:dyDescent="0.7"/>
  <cols>
    <col min="1" max="1" width="9.1796875" style="14" customWidth="1"/>
    <col min="2" max="2" width="28" style="14" customWidth="1"/>
    <col min="3" max="3" width="18" style="57" bestFit="1" customWidth="1"/>
    <col min="4" max="7" width="21.54296875" style="57" customWidth="1"/>
    <col min="8" max="8" width="24.81640625" style="14" customWidth="1"/>
    <col min="9" max="9" width="12.7265625" style="14" bestFit="1" customWidth="1"/>
    <col min="10" max="10" width="18.54296875" style="14" customWidth="1"/>
    <col min="11" max="11" width="14.1796875" style="14" customWidth="1"/>
    <col min="12" max="21" width="9.1796875" style="14" customWidth="1"/>
    <col min="22" max="16384" width="9.1796875" style="14" hidden="1"/>
  </cols>
  <sheetData>
    <row r="1" spans="1:17" s="1" customFormat="1" ht="92.25" customHeight="1" x14ac:dyDescent="0.7">
      <c r="A1" s="15"/>
      <c r="B1" s="117" t="s">
        <v>121</v>
      </c>
      <c r="C1" s="117"/>
      <c r="D1" s="117"/>
      <c r="E1" s="117"/>
      <c r="F1" s="117"/>
      <c r="G1" s="117"/>
      <c r="H1" s="117"/>
      <c r="I1" s="117"/>
      <c r="J1" s="117"/>
      <c r="K1" s="117"/>
      <c r="L1" s="117"/>
      <c r="M1" s="117"/>
      <c r="N1" s="16"/>
      <c r="O1" s="16"/>
      <c r="P1" s="15"/>
      <c r="Q1" s="15"/>
    </row>
    <row r="2" spans="1:17" s="1" customFormat="1" ht="20.5" customHeight="1" x14ac:dyDescent="0.7">
      <c r="A2" s="15"/>
      <c r="B2" s="117"/>
      <c r="C2" s="117"/>
      <c r="D2" s="117"/>
      <c r="E2" s="117"/>
      <c r="F2" s="117"/>
      <c r="G2" s="117"/>
      <c r="H2" s="117"/>
      <c r="I2" s="117"/>
      <c r="J2" s="117"/>
      <c r="K2" s="117"/>
      <c r="L2" s="117"/>
      <c r="M2" s="117"/>
      <c r="N2" s="16"/>
      <c r="O2" s="16"/>
      <c r="P2" s="15"/>
      <c r="Q2" s="15"/>
    </row>
    <row r="3" spans="1:17" s="1" customFormat="1" ht="20.5" customHeight="1" x14ac:dyDescent="0.7">
      <c r="A3" s="15"/>
      <c r="B3" s="117"/>
      <c r="C3" s="117"/>
      <c r="D3" s="117"/>
      <c r="E3" s="117"/>
      <c r="F3" s="117"/>
      <c r="G3" s="117"/>
      <c r="H3" s="117"/>
      <c r="I3" s="117"/>
      <c r="J3" s="117"/>
      <c r="K3" s="117"/>
      <c r="L3" s="117"/>
      <c r="M3" s="117"/>
      <c r="N3" s="16"/>
      <c r="O3" s="16"/>
      <c r="P3" s="15"/>
      <c r="Q3" s="15"/>
    </row>
    <row r="4" spans="1:17" s="1" customFormat="1" ht="22.15" customHeight="1" x14ac:dyDescent="0.7">
      <c r="A4" s="15"/>
      <c r="B4" s="117"/>
      <c r="C4" s="117"/>
      <c r="D4" s="117"/>
      <c r="E4" s="117"/>
      <c r="F4" s="117"/>
      <c r="G4" s="117"/>
      <c r="H4" s="117"/>
      <c r="I4" s="117"/>
      <c r="J4" s="117"/>
      <c r="K4" s="117"/>
      <c r="L4" s="117"/>
      <c r="M4" s="117"/>
      <c r="N4" s="16"/>
      <c r="O4" s="16"/>
      <c r="P4" s="15"/>
      <c r="Q4" s="15"/>
    </row>
    <row r="5" spans="1:17" s="1" customFormat="1" ht="21" customHeight="1" x14ac:dyDescent="0.7">
      <c r="A5" s="15"/>
      <c r="B5" s="117"/>
      <c r="C5" s="117"/>
      <c r="D5" s="117"/>
      <c r="E5" s="117"/>
      <c r="F5" s="117"/>
      <c r="G5" s="117"/>
      <c r="H5" s="117"/>
      <c r="I5" s="117"/>
      <c r="J5" s="117"/>
      <c r="K5" s="117"/>
      <c r="L5" s="117"/>
      <c r="M5" s="117"/>
      <c r="N5" s="16"/>
      <c r="O5" s="16"/>
      <c r="P5" s="15"/>
      <c r="Q5" s="15"/>
    </row>
    <row r="6" spans="1:17" s="1" customFormat="1" x14ac:dyDescent="0.7">
      <c r="B6" s="117"/>
      <c r="C6" s="117"/>
      <c r="D6" s="117"/>
      <c r="E6" s="117"/>
      <c r="F6" s="117"/>
      <c r="G6" s="117"/>
      <c r="H6" s="117"/>
      <c r="I6" s="117"/>
      <c r="J6" s="117"/>
      <c r="K6" s="117"/>
      <c r="L6" s="117"/>
      <c r="M6" s="117"/>
    </row>
    <row r="7" spans="1:17" s="1" customFormat="1" x14ac:dyDescent="0.7">
      <c r="B7" s="117"/>
      <c r="C7" s="117"/>
      <c r="D7" s="117"/>
      <c r="E7" s="117"/>
      <c r="F7" s="117"/>
      <c r="G7" s="117"/>
      <c r="H7" s="117"/>
      <c r="I7" s="117"/>
      <c r="J7" s="117"/>
      <c r="K7" s="117"/>
      <c r="L7" s="117"/>
      <c r="M7" s="117"/>
    </row>
    <row r="8" spans="1:17" s="1" customFormat="1" x14ac:dyDescent="0.7">
      <c r="B8" s="117"/>
      <c r="C8" s="117"/>
      <c r="D8" s="117"/>
      <c r="E8" s="117"/>
      <c r="F8" s="117"/>
      <c r="G8" s="117"/>
      <c r="H8" s="117"/>
      <c r="I8" s="117"/>
      <c r="J8" s="117"/>
      <c r="K8" s="117"/>
      <c r="L8" s="117"/>
      <c r="M8" s="117"/>
    </row>
    <row r="9" spans="1:17" s="1" customFormat="1" x14ac:dyDescent="0.7">
      <c r="B9" s="117"/>
      <c r="C9" s="117"/>
      <c r="D9" s="117"/>
      <c r="E9" s="117"/>
      <c r="F9" s="117"/>
      <c r="G9" s="117"/>
      <c r="H9" s="117"/>
      <c r="I9" s="117"/>
      <c r="J9" s="117"/>
      <c r="K9" s="117"/>
      <c r="L9" s="117"/>
      <c r="M9" s="117"/>
    </row>
    <row r="10" spans="1:17" s="1" customFormat="1" x14ac:dyDescent="0.7">
      <c r="B10" s="117"/>
      <c r="C10" s="117"/>
      <c r="D10" s="117"/>
      <c r="E10" s="117"/>
      <c r="F10" s="117"/>
      <c r="G10" s="117"/>
      <c r="H10" s="117"/>
      <c r="I10" s="117"/>
      <c r="J10" s="117"/>
      <c r="K10" s="117"/>
      <c r="L10" s="117"/>
      <c r="M10" s="117"/>
    </row>
    <row r="11" spans="1:17" s="1" customFormat="1" x14ac:dyDescent="0.7">
      <c r="B11" s="117"/>
      <c r="C11" s="117"/>
      <c r="D11" s="117"/>
      <c r="E11" s="117"/>
      <c r="F11" s="117"/>
      <c r="G11" s="117"/>
      <c r="H11" s="117"/>
      <c r="I11" s="117"/>
      <c r="J11" s="117"/>
      <c r="K11" s="117"/>
      <c r="L11" s="117"/>
      <c r="M11" s="117"/>
    </row>
    <row r="12" spans="1:17" s="1" customFormat="1" x14ac:dyDescent="0.7">
      <c r="B12" s="117"/>
      <c r="C12" s="117"/>
      <c r="D12" s="117"/>
      <c r="E12" s="117"/>
      <c r="F12" s="117"/>
      <c r="G12" s="117"/>
      <c r="H12" s="117"/>
      <c r="I12" s="117"/>
      <c r="J12" s="117"/>
      <c r="K12" s="117"/>
      <c r="L12" s="117"/>
      <c r="M12" s="117"/>
    </row>
    <row r="13" spans="1:17" s="1" customFormat="1" x14ac:dyDescent="0.7">
      <c r="B13" s="117"/>
      <c r="C13" s="117"/>
      <c r="D13" s="117"/>
      <c r="E13" s="117"/>
      <c r="F13" s="117"/>
      <c r="G13" s="117"/>
      <c r="H13" s="117"/>
      <c r="I13" s="117"/>
      <c r="J13" s="117"/>
      <c r="K13" s="117"/>
      <c r="L13" s="117"/>
      <c r="M13" s="117"/>
    </row>
    <row r="14" spans="1:17" s="1" customFormat="1" x14ac:dyDescent="0.7">
      <c r="B14" s="117"/>
      <c r="C14" s="117"/>
      <c r="D14" s="117"/>
      <c r="E14" s="117"/>
      <c r="F14" s="117"/>
      <c r="G14" s="117"/>
      <c r="H14" s="117"/>
      <c r="I14" s="117"/>
      <c r="J14" s="117"/>
      <c r="K14" s="117"/>
      <c r="L14" s="117"/>
      <c r="M14" s="117"/>
    </row>
    <row r="15" spans="1:17" s="1" customFormat="1" x14ac:dyDescent="0.7">
      <c r="B15" s="117"/>
      <c r="C15" s="117"/>
      <c r="D15" s="117"/>
      <c r="E15" s="117"/>
      <c r="F15" s="117"/>
      <c r="G15" s="117"/>
      <c r="H15" s="117"/>
      <c r="I15" s="117"/>
      <c r="J15" s="117"/>
      <c r="K15" s="117"/>
      <c r="L15" s="117"/>
      <c r="M15" s="117"/>
    </row>
    <row r="16" spans="1:17" s="1" customFormat="1" x14ac:dyDescent="0.7">
      <c r="B16" s="117"/>
      <c r="C16" s="117"/>
      <c r="D16" s="117"/>
      <c r="E16" s="117"/>
      <c r="F16" s="117"/>
      <c r="G16" s="117"/>
      <c r="H16" s="117"/>
      <c r="I16" s="117"/>
      <c r="J16" s="117"/>
      <c r="K16" s="117"/>
      <c r="L16" s="117"/>
      <c r="M16" s="117"/>
    </row>
    <row r="17" spans="2:13" s="1" customFormat="1" x14ac:dyDescent="0.7">
      <c r="B17" s="117"/>
      <c r="C17" s="117"/>
      <c r="D17" s="117"/>
      <c r="E17" s="117"/>
      <c r="F17" s="117"/>
      <c r="G17" s="117"/>
      <c r="H17" s="117"/>
      <c r="I17" s="117"/>
      <c r="J17" s="117"/>
      <c r="K17" s="117"/>
      <c r="L17" s="117"/>
      <c r="M17" s="117"/>
    </row>
    <row r="18" spans="2:13" s="20" customFormat="1" x14ac:dyDescent="0.7">
      <c r="B18" s="23" t="s">
        <v>125</v>
      </c>
      <c r="C18" s="23" t="s">
        <v>122</v>
      </c>
      <c r="D18" s="23" t="s">
        <v>123</v>
      </c>
      <c r="E18" s="116" t="s">
        <v>124</v>
      </c>
      <c r="F18" s="116"/>
      <c r="G18" s="116"/>
      <c r="H18" s="116"/>
      <c r="I18" s="116"/>
      <c r="J18" s="116"/>
      <c r="K18" s="116"/>
      <c r="L18" s="116"/>
      <c r="M18" s="116"/>
    </row>
    <row r="19" spans="2:13" s="1" customFormat="1" x14ac:dyDescent="0.7">
      <c r="B19" s="24" t="s">
        <v>145</v>
      </c>
      <c r="C19" s="24" t="s">
        <v>147</v>
      </c>
      <c r="D19" s="25" t="s">
        <v>148</v>
      </c>
      <c r="E19" s="115" t="s">
        <v>149</v>
      </c>
      <c r="F19" s="115"/>
      <c r="G19" s="115"/>
      <c r="H19" s="115"/>
      <c r="I19" s="115"/>
      <c r="J19" s="115"/>
      <c r="K19" s="115"/>
      <c r="L19" s="115"/>
      <c r="M19" s="115"/>
    </row>
    <row r="20" spans="2:13" s="1" customFormat="1" ht="40" x14ac:dyDescent="0.7">
      <c r="B20" s="24" t="s">
        <v>145</v>
      </c>
      <c r="C20" s="24" t="s">
        <v>147</v>
      </c>
      <c r="D20" s="25" t="s">
        <v>0</v>
      </c>
      <c r="E20" s="115" t="s">
        <v>151</v>
      </c>
      <c r="F20" s="115"/>
      <c r="G20" s="115"/>
      <c r="H20" s="115"/>
      <c r="I20" s="115"/>
      <c r="J20" s="115"/>
      <c r="K20" s="115"/>
      <c r="L20" s="115"/>
      <c r="M20" s="115"/>
    </row>
    <row r="21" spans="2:13" s="1" customFormat="1" ht="40" x14ac:dyDescent="0.7">
      <c r="B21" s="24" t="s">
        <v>145</v>
      </c>
      <c r="C21" s="24" t="s">
        <v>147</v>
      </c>
      <c r="D21" s="25" t="s">
        <v>1</v>
      </c>
      <c r="E21" s="115" t="s">
        <v>151</v>
      </c>
      <c r="F21" s="115"/>
      <c r="G21" s="115"/>
      <c r="H21" s="115"/>
      <c r="I21" s="115"/>
      <c r="J21" s="115"/>
      <c r="K21" s="115"/>
      <c r="L21" s="115"/>
      <c r="M21" s="115"/>
    </row>
    <row r="22" spans="2:13" s="1" customFormat="1" ht="40" x14ac:dyDescent="0.7">
      <c r="B22" s="24" t="s">
        <v>145</v>
      </c>
      <c r="C22" s="24" t="s">
        <v>147</v>
      </c>
      <c r="D22" s="25" t="s">
        <v>2</v>
      </c>
      <c r="E22" s="115" t="s">
        <v>151</v>
      </c>
      <c r="F22" s="115"/>
      <c r="G22" s="115"/>
      <c r="H22" s="115"/>
      <c r="I22" s="115"/>
      <c r="J22" s="115"/>
      <c r="K22" s="115"/>
      <c r="L22" s="115"/>
      <c r="M22" s="115"/>
    </row>
    <row r="23" spans="2:13" s="1" customFormat="1" ht="40" x14ac:dyDescent="0.7">
      <c r="B23" s="24" t="s">
        <v>145</v>
      </c>
      <c r="C23" s="24" t="s">
        <v>147</v>
      </c>
      <c r="D23" s="25" t="s">
        <v>3</v>
      </c>
      <c r="E23" s="115" t="s">
        <v>151</v>
      </c>
      <c r="F23" s="115"/>
      <c r="G23" s="115"/>
      <c r="H23" s="115"/>
      <c r="I23" s="115"/>
      <c r="J23" s="115"/>
      <c r="K23" s="115"/>
      <c r="L23" s="115"/>
      <c r="M23" s="115"/>
    </row>
    <row r="24" spans="2:13" s="1" customFormat="1" ht="60" x14ac:dyDescent="0.7">
      <c r="B24" s="24" t="s">
        <v>145</v>
      </c>
      <c r="C24" s="24" t="s">
        <v>147</v>
      </c>
      <c r="D24" s="25" t="s">
        <v>152</v>
      </c>
      <c r="E24" s="115" t="s">
        <v>151</v>
      </c>
      <c r="F24" s="115"/>
      <c r="G24" s="115"/>
      <c r="H24" s="115"/>
      <c r="I24" s="115"/>
      <c r="J24" s="115"/>
      <c r="K24" s="115"/>
      <c r="L24" s="115"/>
      <c r="M24" s="115"/>
    </row>
    <row r="25" spans="2:13" s="1" customFormat="1" x14ac:dyDescent="0.7">
      <c r="B25" s="24" t="s">
        <v>145</v>
      </c>
      <c r="C25" s="24" t="s">
        <v>147</v>
      </c>
      <c r="D25" s="25" t="s">
        <v>4</v>
      </c>
      <c r="E25" s="115" t="s">
        <v>153</v>
      </c>
      <c r="F25" s="115"/>
      <c r="G25" s="115"/>
      <c r="H25" s="115"/>
      <c r="I25" s="115"/>
      <c r="J25" s="115"/>
      <c r="K25" s="115"/>
      <c r="L25" s="115"/>
      <c r="M25" s="115"/>
    </row>
    <row r="26" spans="2:13" s="1" customFormat="1" x14ac:dyDescent="0.7">
      <c r="B26" s="24" t="s">
        <v>145</v>
      </c>
      <c r="C26" s="24" t="s">
        <v>147</v>
      </c>
      <c r="D26" s="25" t="s">
        <v>5</v>
      </c>
      <c r="E26" s="115" t="s">
        <v>154</v>
      </c>
      <c r="F26" s="115"/>
      <c r="G26" s="115"/>
      <c r="H26" s="115"/>
      <c r="I26" s="115"/>
      <c r="J26" s="115"/>
      <c r="K26" s="115"/>
      <c r="L26" s="115"/>
      <c r="M26" s="115"/>
    </row>
    <row r="27" spans="2:13" s="1" customFormat="1" ht="40" x14ac:dyDescent="0.7">
      <c r="B27" s="24" t="s">
        <v>146</v>
      </c>
      <c r="C27" s="24" t="s">
        <v>147</v>
      </c>
      <c r="D27" s="25" t="s">
        <v>6</v>
      </c>
      <c r="E27" s="115" t="s">
        <v>150</v>
      </c>
      <c r="F27" s="115"/>
      <c r="G27" s="115"/>
      <c r="H27" s="115"/>
      <c r="I27" s="115"/>
      <c r="J27" s="115"/>
      <c r="K27" s="115"/>
      <c r="L27" s="115"/>
      <c r="M27" s="115"/>
    </row>
    <row r="28" spans="2:13" s="1" customFormat="1" ht="40" x14ac:dyDescent="0.7">
      <c r="B28" s="24" t="s">
        <v>146</v>
      </c>
      <c r="C28" s="24" t="s">
        <v>147</v>
      </c>
      <c r="D28" s="25" t="s">
        <v>156</v>
      </c>
      <c r="E28" s="115" t="s">
        <v>155</v>
      </c>
      <c r="F28" s="115"/>
      <c r="G28" s="115"/>
      <c r="H28" s="115"/>
      <c r="I28" s="115"/>
      <c r="J28" s="115"/>
      <c r="K28" s="115"/>
      <c r="L28" s="115"/>
      <c r="M28" s="115"/>
    </row>
    <row r="29" spans="2:13" s="1" customFormat="1" ht="40" x14ac:dyDescent="0.7">
      <c r="B29" s="24" t="s">
        <v>87</v>
      </c>
      <c r="C29" s="24">
        <v>1</v>
      </c>
      <c r="D29" s="25" t="s">
        <v>135</v>
      </c>
      <c r="E29" s="115" t="s">
        <v>126</v>
      </c>
      <c r="F29" s="115"/>
      <c r="G29" s="115"/>
      <c r="H29" s="115"/>
      <c r="I29" s="115"/>
      <c r="J29" s="115"/>
      <c r="K29" s="115"/>
      <c r="L29" s="115"/>
      <c r="M29" s="115"/>
    </row>
    <row r="30" spans="2:13" s="1" customFormat="1" x14ac:dyDescent="0.7">
      <c r="B30" s="24" t="s">
        <v>87</v>
      </c>
      <c r="C30" s="24">
        <v>2</v>
      </c>
      <c r="D30" s="25" t="s">
        <v>136</v>
      </c>
      <c r="E30" s="115" t="s">
        <v>127</v>
      </c>
      <c r="F30" s="115"/>
      <c r="G30" s="115"/>
      <c r="H30" s="115"/>
      <c r="I30" s="115"/>
      <c r="J30" s="115"/>
      <c r="K30" s="115"/>
      <c r="L30" s="115"/>
      <c r="M30" s="115"/>
    </row>
    <row r="31" spans="2:13" s="1" customFormat="1" ht="40" x14ac:dyDescent="0.7">
      <c r="B31" s="24" t="s">
        <v>87</v>
      </c>
      <c r="C31" s="24">
        <v>3</v>
      </c>
      <c r="D31" s="25" t="s">
        <v>137</v>
      </c>
      <c r="E31" s="115" t="s">
        <v>128</v>
      </c>
      <c r="F31" s="115"/>
      <c r="G31" s="115"/>
      <c r="H31" s="115"/>
      <c r="I31" s="115"/>
      <c r="J31" s="115"/>
      <c r="K31" s="115"/>
      <c r="L31" s="115"/>
      <c r="M31" s="115"/>
    </row>
    <row r="32" spans="2:13" s="1" customFormat="1" ht="40" x14ac:dyDescent="0.7">
      <c r="B32" s="24" t="s">
        <v>87</v>
      </c>
      <c r="C32" s="24">
        <v>4</v>
      </c>
      <c r="D32" s="25" t="s">
        <v>138</v>
      </c>
      <c r="E32" s="115" t="s">
        <v>129</v>
      </c>
      <c r="F32" s="115"/>
      <c r="G32" s="115"/>
      <c r="H32" s="115"/>
      <c r="I32" s="115"/>
      <c r="J32" s="115"/>
      <c r="K32" s="115"/>
      <c r="L32" s="115"/>
      <c r="M32" s="115"/>
    </row>
    <row r="33" spans="2:13" s="1" customFormat="1" ht="40" x14ac:dyDescent="0.7">
      <c r="B33" s="24" t="s">
        <v>87</v>
      </c>
      <c r="C33" s="24">
        <v>5</v>
      </c>
      <c r="D33" s="25" t="s">
        <v>139</v>
      </c>
      <c r="E33" s="115" t="s">
        <v>130</v>
      </c>
      <c r="F33" s="115"/>
      <c r="G33" s="115"/>
      <c r="H33" s="115"/>
      <c r="I33" s="115"/>
      <c r="J33" s="115"/>
      <c r="K33" s="115"/>
      <c r="L33" s="115"/>
      <c r="M33" s="115"/>
    </row>
    <row r="34" spans="2:13" s="1" customFormat="1" x14ac:dyDescent="0.7">
      <c r="B34" s="24" t="s">
        <v>87</v>
      </c>
      <c r="C34" s="24">
        <v>6</v>
      </c>
      <c r="D34" s="25" t="s">
        <v>140</v>
      </c>
      <c r="E34" s="115" t="s">
        <v>131</v>
      </c>
      <c r="F34" s="115"/>
      <c r="G34" s="115"/>
      <c r="H34" s="115"/>
      <c r="I34" s="115"/>
      <c r="J34" s="115"/>
      <c r="K34" s="115"/>
      <c r="L34" s="115"/>
      <c r="M34" s="115"/>
    </row>
    <row r="35" spans="2:13" s="1" customFormat="1" ht="40" x14ac:dyDescent="0.7">
      <c r="B35" s="24" t="s">
        <v>87</v>
      </c>
      <c r="C35" s="24">
        <v>7</v>
      </c>
      <c r="D35" s="25" t="s">
        <v>132</v>
      </c>
      <c r="E35" s="115" t="s">
        <v>132</v>
      </c>
      <c r="F35" s="115"/>
      <c r="G35" s="115"/>
      <c r="H35" s="115"/>
      <c r="I35" s="115"/>
      <c r="J35" s="115"/>
      <c r="K35" s="115"/>
      <c r="L35" s="115"/>
      <c r="M35" s="115"/>
    </row>
    <row r="36" spans="2:13" s="1" customFormat="1" ht="40" x14ac:dyDescent="0.7">
      <c r="B36" s="24" t="s">
        <v>87</v>
      </c>
      <c r="C36" s="24">
        <v>8</v>
      </c>
      <c r="D36" s="25" t="s">
        <v>141</v>
      </c>
      <c r="E36" s="115" t="s">
        <v>14</v>
      </c>
      <c r="F36" s="115"/>
      <c r="G36" s="115"/>
      <c r="H36" s="115"/>
      <c r="I36" s="115"/>
      <c r="J36" s="115"/>
      <c r="K36" s="115"/>
      <c r="L36" s="115"/>
      <c r="M36" s="115"/>
    </row>
    <row r="37" spans="2:13" s="1" customFormat="1" ht="60" x14ac:dyDescent="0.7">
      <c r="B37" s="24" t="s">
        <v>87</v>
      </c>
      <c r="C37" s="24">
        <v>9</v>
      </c>
      <c r="D37" s="25" t="s">
        <v>142</v>
      </c>
      <c r="E37" s="115" t="s">
        <v>133</v>
      </c>
      <c r="F37" s="115"/>
      <c r="G37" s="115"/>
      <c r="H37" s="115"/>
      <c r="I37" s="115"/>
      <c r="J37" s="115"/>
      <c r="K37" s="115"/>
      <c r="L37" s="115"/>
      <c r="M37" s="115"/>
    </row>
    <row r="38" spans="2:13" s="1" customFormat="1" x14ac:dyDescent="0.7">
      <c r="B38" s="24" t="s">
        <v>87</v>
      </c>
      <c r="C38" s="24">
        <v>11</v>
      </c>
      <c r="D38" s="25" t="s">
        <v>143</v>
      </c>
      <c r="E38" s="115" t="s">
        <v>134</v>
      </c>
      <c r="F38" s="115"/>
      <c r="G38" s="115"/>
      <c r="H38" s="115"/>
      <c r="I38" s="115"/>
      <c r="J38" s="115"/>
      <c r="K38" s="115"/>
      <c r="L38" s="115"/>
      <c r="M38" s="115"/>
    </row>
    <row r="39" spans="2:13" s="1" customFormat="1" ht="40" x14ac:dyDescent="0.7">
      <c r="B39" s="24" t="s">
        <v>87</v>
      </c>
      <c r="C39" s="24">
        <v>13</v>
      </c>
      <c r="D39" s="25" t="s">
        <v>144</v>
      </c>
      <c r="E39" s="115" t="s">
        <v>157</v>
      </c>
      <c r="F39" s="115"/>
      <c r="G39" s="115"/>
      <c r="H39" s="115"/>
      <c r="I39" s="115"/>
      <c r="J39" s="115"/>
      <c r="K39" s="115"/>
      <c r="L39" s="115"/>
      <c r="M39" s="115"/>
    </row>
    <row r="40" spans="2:13" x14ac:dyDescent="0.7">
      <c r="C40" s="14"/>
      <c r="D40" s="14"/>
      <c r="E40" s="14"/>
      <c r="F40" s="14"/>
      <c r="G40" s="14"/>
    </row>
    <row r="41" spans="2:13" s="17" customFormat="1" x14ac:dyDescent="0.7">
      <c r="C41" s="18" t="s">
        <v>56</v>
      </c>
      <c r="D41" s="18" t="s">
        <v>52</v>
      </c>
      <c r="E41" s="18" t="s">
        <v>51</v>
      </c>
      <c r="F41" s="18" t="s">
        <v>9</v>
      </c>
      <c r="G41" s="18" t="s">
        <v>53</v>
      </c>
    </row>
    <row r="42" spans="2:13" s="21" customFormat="1" ht="40" x14ac:dyDescent="0.35">
      <c r="B42" s="118" t="s">
        <v>220</v>
      </c>
      <c r="C42" s="56" t="s">
        <v>221</v>
      </c>
      <c r="D42" s="56" t="s">
        <v>222</v>
      </c>
      <c r="E42" s="56" t="s">
        <v>223</v>
      </c>
      <c r="F42" s="56" t="s">
        <v>224</v>
      </c>
      <c r="G42" s="56" t="s">
        <v>225</v>
      </c>
      <c r="H42" s="56" t="s">
        <v>497</v>
      </c>
      <c r="I42" s="56" t="s">
        <v>491</v>
      </c>
      <c r="J42" s="56" t="s">
        <v>492</v>
      </c>
      <c r="K42" s="56" t="s">
        <v>493</v>
      </c>
    </row>
    <row r="43" spans="2:13" x14ac:dyDescent="0.7">
      <c r="B43" s="119"/>
      <c r="C43" s="58">
        <f>SUM(C44:C51)</f>
        <v>382.78082985202684</v>
      </c>
      <c r="D43" s="58">
        <f>SUM(D44:D51)</f>
        <v>335.09549471998162</v>
      </c>
      <c r="E43" s="58">
        <f>SUM(E44:E51)</f>
        <v>245.0647120258289</v>
      </c>
      <c r="F43" s="58">
        <f>SUM(F44:F51)</f>
        <v>244.57536902166925</v>
      </c>
      <c r="G43" s="58">
        <f>SUM(G44:G51)</f>
        <v>178.83194709099996</v>
      </c>
      <c r="H43" s="58" t="s">
        <v>498</v>
      </c>
      <c r="I43" s="94" t="s">
        <v>494</v>
      </c>
      <c r="J43" s="58" t="s">
        <v>495</v>
      </c>
      <c r="K43" s="58" t="s">
        <v>496</v>
      </c>
    </row>
    <row r="44" spans="2:13" x14ac:dyDescent="0.7">
      <c r="B44" s="61" t="s">
        <v>148</v>
      </c>
      <c r="C44" s="59">
        <v>248.12312410202685</v>
      </c>
      <c r="D44" s="59">
        <v>243.63141750759149</v>
      </c>
      <c r="E44" s="59">
        <v>205.79918153494242</v>
      </c>
      <c r="F44" s="59">
        <v>218.33984987566924</v>
      </c>
      <c r="G44" s="59">
        <v>146.99377794799994</v>
      </c>
      <c r="H44" s="59" t="s">
        <v>498</v>
      </c>
      <c r="I44" s="95" t="s">
        <v>494</v>
      </c>
      <c r="J44" s="59" t="s">
        <v>495</v>
      </c>
      <c r="K44" s="59" t="s">
        <v>496</v>
      </c>
    </row>
    <row r="45" spans="2:13" ht="40" x14ac:dyDescent="0.7">
      <c r="B45" s="61" t="s">
        <v>0</v>
      </c>
      <c r="C45" s="59">
        <v>12.477812399999999</v>
      </c>
      <c r="D45" s="59">
        <v>1.8019700858650893</v>
      </c>
      <c r="E45" s="59">
        <v>0</v>
      </c>
      <c r="F45" s="59">
        <v>0</v>
      </c>
      <c r="G45" s="59">
        <v>0</v>
      </c>
      <c r="H45" s="59" t="s">
        <v>498</v>
      </c>
      <c r="I45" s="95" t="s">
        <v>494</v>
      </c>
      <c r="J45" s="59" t="s">
        <v>495</v>
      </c>
      <c r="K45" s="59" t="s">
        <v>496</v>
      </c>
    </row>
    <row r="46" spans="2:13" ht="40" x14ac:dyDescent="0.7">
      <c r="B46" s="61" t="s">
        <v>1</v>
      </c>
      <c r="C46" s="59">
        <v>1.4612807700000001</v>
      </c>
      <c r="D46" s="59">
        <v>0.20583778520447998</v>
      </c>
      <c r="E46" s="59">
        <v>0</v>
      </c>
      <c r="F46" s="59">
        <v>0</v>
      </c>
      <c r="G46" s="59">
        <v>0</v>
      </c>
      <c r="H46" s="59" t="s">
        <v>498</v>
      </c>
      <c r="I46" s="95" t="s">
        <v>494</v>
      </c>
      <c r="J46" s="59" t="s">
        <v>495</v>
      </c>
      <c r="K46" s="59" t="s">
        <v>496</v>
      </c>
    </row>
    <row r="47" spans="2:13" x14ac:dyDescent="0.7">
      <c r="B47" s="61" t="s">
        <v>2</v>
      </c>
      <c r="C47" s="59">
        <v>0</v>
      </c>
      <c r="D47" s="59">
        <v>0</v>
      </c>
      <c r="E47" s="59">
        <v>0</v>
      </c>
      <c r="F47" s="59">
        <v>0</v>
      </c>
      <c r="G47" s="59">
        <v>0</v>
      </c>
      <c r="H47" s="59" t="s">
        <v>498</v>
      </c>
      <c r="I47" s="95" t="s">
        <v>494</v>
      </c>
      <c r="J47" s="59" t="s">
        <v>495</v>
      </c>
      <c r="K47" s="59" t="s">
        <v>496</v>
      </c>
    </row>
    <row r="48" spans="2:13" x14ac:dyDescent="0.7">
      <c r="B48" s="61" t="s">
        <v>3</v>
      </c>
      <c r="C48" s="59">
        <v>0</v>
      </c>
      <c r="D48" s="59">
        <v>0</v>
      </c>
      <c r="E48" s="59">
        <v>0</v>
      </c>
      <c r="F48" s="59">
        <v>0</v>
      </c>
      <c r="G48" s="59">
        <v>0</v>
      </c>
      <c r="H48" s="59" t="s">
        <v>498</v>
      </c>
      <c r="I48" s="95" t="s">
        <v>494</v>
      </c>
      <c r="J48" s="59" t="s">
        <v>495</v>
      </c>
      <c r="K48" s="59" t="s">
        <v>496</v>
      </c>
    </row>
    <row r="49" spans="2:11" ht="40" x14ac:dyDescent="0.7">
      <c r="B49" s="61" t="s">
        <v>152</v>
      </c>
      <c r="C49" s="59">
        <v>16.240612580000001</v>
      </c>
      <c r="D49" s="59">
        <v>35.805663133320564</v>
      </c>
      <c r="E49" s="59">
        <v>39.265530490886476</v>
      </c>
      <c r="F49" s="59">
        <v>26.235519145999991</v>
      </c>
      <c r="G49" s="59">
        <v>21.294239198000014</v>
      </c>
      <c r="H49" s="59" t="s">
        <v>498</v>
      </c>
      <c r="I49" s="95" t="s">
        <v>494</v>
      </c>
      <c r="J49" s="59" t="s">
        <v>495</v>
      </c>
      <c r="K49" s="59" t="s">
        <v>496</v>
      </c>
    </row>
    <row r="50" spans="2:11" x14ac:dyDescent="0.7">
      <c r="B50" s="61" t="s">
        <v>4</v>
      </c>
      <c r="C50" s="59">
        <v>0</v>
      </c>
      <c r="D50" s="59">
        <v>1.9726062079999998</v>
      </c>
      <c r="E50" s="59">
        <v>0</v>
      </c>
      <c r="F50" s="59">
        <v>0</v>
      </c>
      <c r="G50" s="59">
        <v>10.543929945000002</v>
      </c>
      <c r="H50" s="59" t="s">
        <v>498</v>
      </c>
      <c r="I50" s="95" t="s">
        <v>494</v>
      </c>
      <c r="J50" s="59" t="s">
        <v>495</v>
      </c>
      <c r="K50" s="59" t="s">
        <v>496</v>
      </c>
    </row>
    <row r="51" spans="2:11" x14ac:dyDescent="0.7">
      <c r="B51" s="61" t="s">
        <v>5</v>
      </c>
      <c r="C51" s="59">
        <v>104.47800000000001</v>
      </c>
      <c r="D51" s="59">
        <v>51.677999999999997</v>
      </c>
      <c r="E51" s="59">
        <v>0</v>
      </c>
      <c r="F51" s="59">
        <v>0</v>
      </c>
      <c r="G51" s="59">
        <v>0</v>
      </c>
      <c r="H51" s="59" t="s">
        <v>498</v>
      </c>
      <c r="I51" s="95" t="s">
        <v>494</v>
      </c>
      <c r="J51" s="59" t="s">
        <v>495</v>
      </c>
      <c r="K51" s="59" t="s">
        <v>496</v>
      </c>
    </row>
    <row r="52" spans="2:11" x14ac:dyDescent="0.7">
      <c r="B52" s="22"/>
      <c r="C52" s="60"/>
      <c r="D52" s="60"/>
      <c r="E52" s="60"/>
      <c r="F52" s="60"/>
      <c r="G52" s="60"/>
    </row>
    <row r="53" spans="2:11" ht="40" x14ac:dyDescent="0.7">
      <c r="B53" s="62" t="s">
        <v>54</v>
      </c>
      <c r="C53" s="58">
        <f>SUM(C54:C55)</f>
        <v>808.56602989199985</v>
      </c>
      <c r="D53" s="58">
        <f>SUM(D54:D55)</f>
        <v>718.58235707252982</v>
      </c>
      <c r="E53" s="58">
        <f t="shared" ref="E53" si="0">SUM(E54:E55)</f>
        <v>786.40448367901183</v>
      </c>
      <c r="F53" s="58">
        <f>SUM(F54:F55)</f>
        <v>832.22451366799999</v>
      </c>
      <c r="G53" s="58">
        <f>SUM(G54:G55)</f>
        <v>668.46593054699997</v>
      </c>
      <c r="H53" s="58" t="s">
        <v>498</v>
      </c>
      <c r="I53" s="94" t="s">
        <v>494</v>
      </c>
      <c r="J53" s="58" t="s">
        <v>499</v>
      </c>
      <c r="K53" s="58" t="s">
        <v>496</v>
      </c>
    </row>
    <row r="54" spans="2:11" x14ac:dyDescent="0.7">
      <c r="B54" s="61" t="s">
        <v>6</v>
      </c>
      <c r="C54" s="59">
        <v>807.50508871199986</v>
      </c>
      <c r="D54" s="59">
        <v>704.65909294622065</v>
      </c>
      <c r="E54" s="59">
        <v>767.19719354800657</v>
      </c>
      <c r="F54" s="59">
        <v>808.48219369499998</v>
      </c>
      <c r="G54" s="59">
        <v>650.98557808999988</v>
      </c>
      <c r="H54" s="59" t="s">
        <v>498</v>
      </c>
      <c r="I54" s="95" t="s">
        <v>494</v>
      </c>
      <c r="J54" s="59" t="s">
        <v>499</v>
      </c>
      <c r="K54" s="59" t="s">
        <v>496</v>
      </c>
    </row>
    <row r="55" spans="2:11" ht="40" x14ac:dyDescent="0.7">
      <c r="B55" s="61" t="s">
        <v>226</v>
      </c>
      <c r="C55" s="59">
        <v>1.0609411799999999</v>
      </c>
      <c r="D55" s="59">
        <v>13.923264126309213</v>
      </c>
      <c r="E55" s="59">
        <v>19.207290131005287</v>
      </c>
      <c r="F55" s="59">
        <v>23.742319972999994</v>
      </c>
      <c r="G55" s="59">
        <v>17.480352457000055</v>
      </c>
      <c r="H55" s="59" t="s">
        <v>498</v>
      </c>
      <c r="I55" s="95" t="s">
        <v>494</v>
      </c>
      <c r="J55" s="59" t="s">
        <v>499</v>
      </c>
      <c r="K55" s="59" t="s">
        <v>496</v>
      </c>
    </row>
    <row r="56" spans="2:11" x14ac:dyDescent="0.7">
      <c r="B56" s="22"/>
      <c r="C56" s="60"/>
      <c r="D56" s="60"/>
      <c r="E56" s="60"/>
      <c r="F56" s="60"/>
      <c r="G56" s="60"/>
    </row>
    <row r="57" spans="2:11" ht="40" x14ac:dyDescent="0.7">
      <c r="B57" s="62" t="s">
        <v>55</v>
      </c>
      <c r="C57" s="58">
        <f>SUM(C58:C59)</f>
        <v>1.0609411799999999</v>
      </c>
      <c r="D57" s="58">
        <f>SUM(D58:D59)</f>
        <v>15.807138744929903</v>
      </c>
      <c r="E57" s="58">
        <f t="shared" ref="E57" si="1">SUM(E58:E59)</f>
        <v>41.294483331005281</v>
      </c>
      <c r="F57" s="58">
        <f>SUM(F58:F59)</f>
        <v>23.742319972999994</v>
      </c>
      <c r="G57" s="58">
        <f>SUM(G58:G59)</f>
        <v>17.480352457000055</v>
      </c>
      <c r="H57" s="58" t="s">
        <v>498</v>
      </c>
      <c r="I57" s="94" t="s">
        <v>494</v>
      </c>
      <c r="J57" s="58" t="s">
        <v>499</v>
      </c>
      <c r="K57" s="58" t="s">
        <v>496</v>
      </c>
    </row>
    <row r="58" spans="2:11" x14ac:dyDescent="0.7">
      <c r="B58" s="61" t="s">
        <v>6</v>
      </c>
      <c r="C58" s="59">
        <v>0</v>
      </c>
      <c r="D58" s="59">
        <v>1.8838746186206896</v>
      </c>
      <c r="E58" s="59">
        <v>22.087193199999998</v>
      </c>
      <c r="F58" s="59">
        <v>0</v>
      </c>
      <c r="G58" s="59">
        <v>0</v>
      </c>
      <c r="H58" s="59" t="s">
        <v>498</v>
      </c>
      <c r="I58" s="95" t="s">
        <v>494</v>
      </c>
      <c r="J58" s="59" t="s">
        <v>499</v>
      </c>
      <c r="K58" s="59" t="s">
        <v>496</v>
      </c>
    </row>
    <row r="59" spans="2:11" ht="40" x14ac:dyDescent="0.7">
      <c r="B59" s="61" t="s">
        <v>226</v>
      </c>
      <c r="C59" s="59">
        <v>1.0609411799999999</v>
      </c>
      <c r="D59" s="59">
        <v>13.923264126309213</v>
      </c>
      <c r="E59" s="59">
        <v>19.207290131005287</v>
      </c>
      <c r="F59" s="59">
        <v>23.742319972999994</v>
      </c>
      <c r="G59" s="59">
        <v>17.480352457000055</v>
      </c>
      <c r="H59" s="59" t="s">
        <v>498</v>
      </c>
      <c r="I59" s="95" t="s">
        <v>494</v>
      </c>
      <c r="J59" s="59" t="s">
        <v>499</v>
      </c>
      <c r="K59" s="59" t="s">
        <v>496</v>
      </c>
    </row>
    <row r="60" spans="2:11" x14ac:dyDescent="0.7">
      <c r="B60" s="22"/>
      <c r="C60" s="60"/>
      <c r="D60" s="60"/>
      <c r="E60" s="60"/>
      <c r="F60" s="60"/>
      <c r="G60" s="60"/>
    </row>
    <row r="61" spans="2:11" x14ac:dyDescent="0.7">
      <c r="B61" s="62" t="s">
        <v>227</v>
      </c>
      <c r="C61" s="58">
        <f>SUM(C62:C81)</f>
        <v>8296305.3117859475</v>
      </c>
      <c r="D61" s="58">
        <f>SUM(D62:D81)</f>
        <v>6928211.7382997675</v>
      </c>
      <c r="E61" s="58">
        <f>SUM(E62:E81)</f>
        <v>8463591.5797756147</v>
      </c>
      <c r="F61" s="58">
        <f>SUM(F62:F81)</f>
        <v>10423970.86764944</v>
      </c>
      <c r="G61" s="58">
        <f>SUM(G62:G81)</f>
        <v>9418408.1652542688</v>
      </c>
      <c r="H61" s="58" t="s">
        <v>498</v>
      </c>
      <c r="I61" s="94" t="s">
        <v>494</v>
      </c>
      <c r="J61" s="58" t="s">
        <v>500</v>
      </c>
      <c r="K61" s="58" t="s">
        <v>496</v>
      </c>
    </row>
    <row r="62" spans="2:11" ht="40" x14ac:dyDescent="0.7">
      <c r="B62" s="61" t="s">
        <v>228</v>
      </c>
      <c r="C62" s="59">
        <v>328842.41164649173</v>
      </c>
      <c r="D62" s="59">
        <v>172227.51904528867</v>
      </c>
      <c r="E62" s="59">
        <v>193745.0070395513</v>
      </c>
      <c r="F62" s="59">
        <v>249565.84116470005</v>
      </c>
      <c r="G62" s="59">
        <v>346064.03080000001</v>
      </c>
      <c r="H62" s="59" t="s">
        <v>498</v>
      </c>
      <c r="I62" s="95" t="s">
        <v>494</v>
      </c>
      <c r="J62" s="59" t="s">
        <v>500</v>
      </c>
      <c r="K62" s="59" t="s">
        <v>496</v>
      </c>
    </row>
    <row r="63" spans="2:11" ht="40" x14ac:dyDescent="0.7">
      <c r="B63" s="61" t="s">
        <v>229</v>
      </c>
      <c r="C63" s="59">
        <v>2.7029463000000002</v>
      </c>
      <c r="D63" s="59">
        <v>234.88097415789474</v>
      </c>
      <c r="E63" s="59">
        <v>1.9101693027859554</v>
      </c>
      <c r="F63" s="59">
        <v>2.4392693859749999</v>
      </c>
      <c r="G63" s="59">
        <v>2.0396023410000002</v>
      </c>
      <c r="H63" s="59" t="s">
        <v>498</v>
      </c>
      <c r="I63" s="95" t="s">
        <v>494</v>
      </c>
      <c r="J63" s="59" t="s">
        <v>500</v>
      </c>
      <c r="K63" s="59" t="s">
        <v>496</v>
      </c>
    </row>
    <row r="64" spans="2:11" x14ac:dyDescent="0.7">
      <c r="B64" s="61" t="s">
        <v>136</v>
      </c>
      <c r="C64" s="59">
        <v>1254157.68</v>
      </c>
      <c r="D64" s="59">
        <v>1042574.0800000001</v>
      </c>
      <c r="E64" s="59">
        <v>1838077.8800000001</v>
      </c>
      <c r="F64" s="59">
        <v>1553985.9000000001</v>
      </c>
      <c r="G64" s="59">
        <v>1426255.7</v>
      </c>
      <c r="H64" s="59" t="s">
        <v>498</v>
      </c>
      <c r="I64" s="95" t="s">
        <v>494</v>
      </c>
      <c r="J64" s="59" t="s">
        <v>500</v>
      </c>
      <c r="K64" s="59" t="s">
        <v>496</v>
      </c>
    </row>
    <row r="65" spans="2:11" ht="40" x14ac:dyDescent="0.7">
      <c r="B65" s="61" t="s">
        <v>248</v>
      </c>
      <c r="C65" s="59">
        <v>380.84441048217678</v>
      </c>
      <c r="D65" s="59">
        <v>306.72206189238261</v>
      </c>
      <c r="E65" s="59">
        <v>302.29362174095769</v>
      </c>
      <c r="F65" s="59">
        <v>317.37303581483411</v>
      </c>
      <c r="G65" s="59">
        <v>291.25109579000025</v>
      </c>
      <c r="H65" s="59" t="s">
        <v>498</v>
      </c>
      <c r="I65" s="95" t="s">
        <v>494</v>
      </c>
      <c r="J65" s="59" t="s">
        <v>500</v>
      </c>
      <c r="K65" s="59" t="s">
        <v>496</v>
      </c>
    </row>
    <row r="66" spans="2:11" ht="40" x14ac:dyDescent="0.7">
      <c r="B66" s="61" t="s">
        <v>138</v>
      </c>
      <c r="C66" s="59">
        <v>40629.344521277642</v>
      </c>
      <c r="D66" s="59">
        <v>78374</v>
      </c>
      <c r="E66" s="59">
        <v>119855.78051171913</v>
      </c>
      <c r="F66" s="59">
        <v>186860.42773662819</v>
      </c>
      <c r="G66" s="59">
        <v>190357.97892100288</v>
      </c>
      <c r="H66" s="59" t="s">
        <v>498</v>
      </c>
      <c r="I66" s="95" t="s">
        <v>494</v>
      </c>
      <c r="J66" s="59" t="s">
        <v>500</v>
      </c>
      <c r="K66" s="59" t="s">
        <v>496</v>
      </c>
    </row>
    <row r="67" spans="2:11" ht="40" x14ac:dyDescent="0.7">
      <c r="B67" s="61" t="s">
        <v>139</v>
      </c>
      <c r="C67" s="59">
        <v>1.8177591479069792</v>
      </c>
      <c r="D67" s="59">
        <v>2.0549345245019239</v>
      </c>
      <c r="E67" s="59">
        <v>1.9372610224191233</v>
      </c>
      <c r="F67" s="59">
        <v>0.81319869972000003</v>
      </c>
      <c r="G67" s="59">
        <v>72.800351948999975</v>
      </c>
      <c r="H67" s="59" t="s">
        <v>498</v>
      </c>
      <c r="I67" s="95" t="s">
        <v>494</v>
      </c>
      <c r="J67" s="59" t="s">
        <v>500</v>
      </c>
      <c r="K67" s="59" t="s">
        <v>496</v>
      </c>
    </row>
    <row r="68" spans="2:11" x14ac:dyDescent="0.7">
      <c r="B68" s="61" t="s">
        <v>230</v>
      </c>
      <c r="C68" s="59">
        <v>385.15850875651262</v>
      </c>
      <c r="D68" s="59">
        <v>1.6948483923960622</v>
      </c>
      <c r="E68" s="59">
        <v>2.2267660666096618</v>
      </c>
      <c r="F68" s="59">
        <v>1.9593028321365189</v>
      </c>
      <c r="G68" s="59">
        <v>3.4337032129999883</v>
      </c>
      <c r="H68" s="59" t="s">
        <v>498</v>
      </c>
      <c r="I68" s="95" t="s">
        <v>494</v>
      </c>
      <c r="J68" s="59" t="s">
        <v>500</v>
      </c>
      <c r="K68" s="59" t="s">
        <v>496</v>
      </c>
    </row>
    <row r="69" spans="2:11" x14ac:dyDescent="0.7">
      <c r="B69" s="61" t="s">
        <v>231</v>
      </c>
      <c r="C69" s="59">
        <v>2.8523738799999996</v>
      </c>
      <c r="D69" s="59">
        <v>24.794338099999997</v>
      </c>
      <c r="E69" s="59">
        <v>43.403503867013427</v>
      </c>
      <c r="F69" s="59">
        <v>75.328835600000005</v>
      </c>
      <c r="G69" s="59">
        <v>154.23489996100167</v>
      </c>
      <c r="H69" s="59" t="s">
        <v>498</v>
      </c>
      <c r="I69" s="95" t="s">
        <v>494</v>
      </c>
      <c r="J69" s="59" t="s">
        <v>500</v>
      </c>
      <c r="K69" s="59" t="s">
        <v>496</v>
      </c>
    </row>
    <row r="70" spans="2:11" x14ac:dyDescent="0.7">
      <c r="B70" s="61" t="s">
        <v>232</v>
      </c>
      <c r="C70" s="59">
        <v>0.84203802550000006</v>
      </c>
      <c r="D70" s="59">
        <v>18.054396990000001</v>
      </c>
      <c r="E70" s="59">
        <v>28.079215009999174</v>
      </c>
      <c r="F70" s="59">
        <v>40.47365067600002</v>
      </c>
      <c r="G70" s="59">
        <v>42.279819471000778</v>
      </c>
      <c r="H70" s="59" t="s">
        <v>498</v>
      </c>
      <c r="I70" s="95" t="s">
        <v>494</v>
      </c>
      <c r="J70" s="59" t="s">
        <v>500</v>
      </c>
      <c r="K70" s="59" t="s">
        <v>496</v>
      </c>
    </row>
    <row r="71" spans="2:11" ht="40" x14ac:dyDescent="0.7">
      <c r="B71" s="61" t="s">
        <v>233</v>
      </c>
      <c r="C71" s="59">
        <v>13.102690051515118</v>
      </c>
      <c r="D71" s="59">
        <v>27.555103028661993</v>
      </c>
      <c r="E71" s="59">
        <v>54.47699301685833</v>
      </c>
      <c r="F71" s="59">
        <v>67.033257433212484</v>
      </c>
      <c r="G71" s="59">
        <v>60.572422245000013</v>
      </c>
      <c r="H71" s="59" t="s">
        <v>498</v>
      </c>
      <c r="I71" s="95" t="s">
        <v>494</v>
      </c>
      <c r="J71" s="59" t="s">
        <v>500</v>
      </c>
      <c r="K71" s="59" t="s">
        <v>496</v>
      </c>
    </row>
    <row r="72" spans="2:11" ht="40" x14ac:dyDescent="0.7">
      <c r="B72" s="61" t="s">
        <v>234</v>
      </c>
      <c r="C72" s="59">
        <v>0.22240000000000001</v>
      </c>
      <c r="D72" s="59">
        <v>45.136005180867421</v>
      </c>
      <c r="E72" s="59">
        <v>7.5793000000000008</v>
      </c>
      <c r="F72" s="59">
        <v>15.067599999999997</v>
      </c>
      <c r="G72" s="59">
        <v>23.670700000000156</v>
      </c>
      <c r="H72" s="59" t="s">
        <v>498</v>
      </c>
      <c r="I72" s="95" t="s">
        <v>494</v>
      </c>
      <c r="J72" s="59" t="s">
        <v>500</v>
      </c>
      <c r="K72" s="59" t="s">
        <v>496</v>
      </c>
    </row>
    <row r="73" spans="2:11" x14ac:dyDescent="0.7">
      <c r="B73" s="61" t="s">
        <v>132</v>
      </c>
      <c r="C73" s="59">
        <v>845.37379960971305</v>
      </c>
      <c r="D73" s="59">
        <v>948.86805168703552</v>
      </c>
      <c r="E73" s="59">
        <v>1110.5509960663778</v>
      </c>
      <c r="F73" s="59">
        <v>1321.8986278531863</v>
      </c>
      <c r="G73" s="59">
        <v>2238.5864352900003</v>
      </c>
      <c r="H73" s="59" t="s">
        <v>498</v>
      </c>
      <c r="I73" s="95" t="s">
        <v>494</v>
      </c>
      <c r="J73" s="59" t="s">
        <v>500</v>
      </c>
      <c r="K73" s="59" t="s">
        <v>496</v>
      </c>
    </row>
    <row r="74" spans="2:11" x14ac:dyDescent="0.7">
      <c r="B74" s="61" t="s">
        <v>235</v>
      </c>
      <c r="C74" s="59">
        <v>0</v>
      </c>
      <c r="D74" s="59">
        <v>0</v>
      </c>
      <c r="E74" s="59">
        <v>0</v>
      </c>
      <c r="F74" s="59">
        <v>16.383180322763309</v>
      </c>
      <c r="G74" s="59">
        <v>0</v>
      </c>
      <c r="H74" s="59" t="s">
        <v>498</v>
      </c>
      <c r="I74" s="95" t="s">
        <v>494</v>
      </c>
      <c r="J74" s="59" t="s">
        <v>500</v>
      </c>
      <c r="K74" s="59" t="s">
        <v>496</v>
      </c>
    </row>
    <row r="75" spans="2:11" ht="40" x14ac:dyDescent="0.7">
      <c r="B75" s="61" t="s">
        <v>142</v>
      </c>
      <c r="C75" s="59">
        <v>12388.899809913753</v>
      </c>
      <c r="D75" s="59">
        <v>8932.1998458842245</v>
      </c>
      <c r="E75" s="59">
        <v>11623.641686304622</v>
      </c>
      <c r="F75" s="59">
        <v>16484.179696359795</v>
      </c>
      <c r="G75" s="59">
        <v>10952.779577462001</v>
      </c>
      <c r="H75" s="59" t="s">
        <v>498</v>
      </c>
      <c r="I75" s="95" t="s">
        <v>494</v>
      </c>
      <c r="J75" s="59" t="s">
        <v>500</v>
      </c>
      <c r="K75" s="59" t="s">
        <v>496</v>
      </c>
    </row>
    <row r="76" spans="2:11" ht="40" x14ac:dyDescent="0.7">
      <c r="B76" s="61" t="s">
        <v>236</v>
      </c>
      <c r="C76" s="59" t="s">
        <v>7</v>
      </c>
      <c r="D76" s="59" t="s">
        <v>7</v>
      </c>
      <c r="E76" s="59" t="s">
        <v>7</v>
      </c>
      <c r="F76" s="59" t="s">
        <v>7</v>
      </c>
      <c r="G76" s="59" t="s">
        <v>7</v>
      </c>
      <c r="H76" s="59" t="s">
        <v>498</v>
      </c>
      <c r="I76" s="95" t="s">
        <v>494</v>
      </c>
      <c r="J76" s="59" t="s">
        <v>500</v>
      </c>
      <c r="K76" s="59" t="s">
        <v>496</v>
      </c>
    </row>
    <row r="77" spans="2:11" x14ac:dyDescent="0.7">
      <c r="B77" s="61" t="s">
        <v>143</v>
      </c>
      <c r="C77" s="59">
        <v>5148728.5204649661</v>
      </c>
      <c r="D77" s="59">
        <v>4008063.5982540948</v>
      </c>
      <c r="E77" s="59">
        <v>4674869.0480946107</v>
      </c>
      <c r="F77" s="59">
        <v>6553652.1179039972</v>
      </c>
      <c r="G77" s="59">
        <v>5376754.3273986652</v>
      </c>
      <c r="H77" s="59" t="s">
        <v>498</v>
      </c>
      <c r="I77" s="95" t="s">
        <v>494</v>
      </c>
      <c r="J77" s="59" t="s">
        <v>500</v>
      </c>
      <c r="K77" s="59" t="s">
        <v>496</v>
      </c>
    </row>
    <row r="78" spans="2:11" x14ac:dyDescent="0.7">
      <c r="B78" s="61" t="s">
        <v>237</v>
      </c>
      <c r="C78" s="59" t="s">
        <v>7</v>
      </c>
      <c r="D78" s="59" t="s">
        <v>7</v>
      </c>
      <c r="E78" s="59" t="s">
        <v>7</v>
      </c>
      <c r="F78" s="59" t="s">
        <v>7</v>
      </c>
      <c r="G78" s="59" t="s">
        <v>7</v>
      </c>
      <c r="H78" s="59" t="s">
        <v>498</v>
      </c>
      <c r="I78" s="95" t="s">
        <v>494</v>
      </c>
      <c r="J78" s="59" t="s">
        <v>500</v>
      </c>
      <c r="K78" s="59" t="s">
        <v>496</v>
      </c>
    </row>
    <row r="79" spans="2:11" x14ac:dyDescent="0.7">
      <c r="B79" s="61" t="s">
        <v>144</v>
      </c>
      <c r="C79" s="59">
        <v>1509925.5384170453</v>
      </c>
      <c r="D79" s="59">
        <v>1616430.5804405462</v>
      </c>
      <c r="E79" s="59">
        <v>1623867.7646173348</v>
      </c>
      <c r="F79" s="59">
        <v>1861563.6311891358</v>
      </c>
      <c r="G79" s="59">
        <v>2065134.4795268793</v>
      </c>
      <c r="H79" s="59" t="s">
        <v>498</v>
      </c>
      <c r="I79" s="95" t="s">
        <v>494</v>
      </c>
      <c r="J79" s="59" t="s">
        <v>500</v>
      </c>
      <c r="K79" s="59" t="s">
        <v>496</v>
      </c>
    </row>
    <row r="80" spans="2:11" x14ac:dyDescent="0.7">
      <c r="B80" s="61" t="s">
        <v>238</v>
      </c>
      <c r="C80" s="59" t="s">
        <v>7</v>
      </c>
      <c r="D80" s="59" t="s">
        <v>7</v>
      </c>
      <c r="E80" s="59" t="s">
        <v>7</v>
      </c>
      <c r="F80" s="59" t="s">
        <v>7</v>
      </c>
      <c r="G80" s="59" t="s">
        <v>7</v>
      </c>
      <c r="H80" s="59" t="s">
        <v>498</v>
      </c>
      <c r="I80" s="95" t="s">
        <v>494</v>
      </c>
      <c r="J80" s="59" t="s">
        <v>500</v>
      </c>
      <c r="K80" s="59" t="s">
        <v>496</v>
      </c>
    </row>
    <row r="81" spans="2:11" x14ac:dyDescent="0.7">
      <c r="B81" s="61" t="s">
        <v>239</v>
      </c>
      <c r="C81" s="59" t="s">
        <v>7</v>
      </c>
      <c r="D81" s="59" t="s">
        <v>7</v>
      </c>
      <c r="E81" s="59" t="s">
        <v>7</v>
      </c>
      <c r="F81" s="59" t="s">
        <v>7</v>
      </c>
      <c r="G81" s="59" t="s">
        <v>7</v>
      </c>
      <c r="H81" s="59" t="s">
        <v>498</v>
      </c>
      <c r="I81" s="95" t="s">
        <v>494</v>
      </c>
      <c r="J81" s="59" t="s">
        <v>500</v>
      </c>
      <c r="K81" s="59" t="s">
        <v>496</v>
      </c>
    </row>
    <row r="82" spans="2:11" x14ac:dyDescent="0.7">
      <c r="B82" s="22"/>
      <c r="C82" s="60"/>
      <c r="D82" s="60"/>
      <c r="E82" s="60"/>
      <c r="F82" s="60"/>
      <c r="G82" s="60"/>
    </row>
    <row r="83" spans="2:11" ht="40" x14ac:dyDescent="0.7">
      <c r="B83" s="61" t="s">
        <v>243</v>
      </c>
      <c r="C83" s="59">
        <f>C43+C53</f>
        <v>1191.3468597440267</v>
      </c>
      <c r="D83" s="59">
        <f>D43+D53</f>
        <v>1053.6778517925113</v>
      </c>
      <c r="E83" s="59">
        <f>E43+E53</f>
        <v>1031.4691957048408</v>
      </c>
      <c r="F83" s="59">
        <f>F43+F53</f>
        <v>1076.7998826896692</v>
      </c>
      <c r="G83" s="59">
        <f>G43+G53</f>
        <v>847.29787763799993</v>
      </c>
    </row>
    <row r="84" spans="2:11" ht="40" x14ac:dyDescent="0.7">
      <c r="B84" s="61" t="s">
        <v>242</v>
      </c>
      <c r="C84" s="59">
        <f>C43+C57</f>
        <v>383.84177103202683</v>
      </c>
      <c r="D84" s="59">
        <f>D43+D57</f>
        <v>350.9026334649115</v>
      </c>
      <c r="E84" s="59">
        <f>E43+E57</f>
        <v>286.35919535683416</v>
      </c>
      <c r="F84" s="59">
        <f>F43+F57</f>
        <v>268.31768899466925</v>
      </c>
      <c r="G84" s="59">
        <f>G43+G57</f>
        <v>196.31229954800003</v>
      </c>
    </row>
    <row r="85" spans="2:11" x14ac:dyDescent="0.7">
      <c r="B85" s="61" t="s">
        <v>240</v>
      </c>
      <c r="C85" s="59">
        <f>C61</f>
        <v>8296305.3117859475</v>
      </c>
      <c r="D85" s="59">
        <f>D61</f>
        <v>6928211.7382997675</v>
      </c>
      <c r="E85" s="59">
        <f>E61</f>
        <v>8463591.5797756147</v>
      </c>
      <c r="F85" s="59">
        <f>F61</f>
        <v>10423970.86764944</v>
      </c>
      <c r="G85" s="59">
        <f>G61</f>
        <v>9418408.1652542688</v>
      </c>
    </row>
    <row r="86" spans="2:11" ht="40" x14ac:dyDescent="0.7">
      <c r="B86" s="64" t="s">
        <v>244</v>
      </c>
      <c r="C86" s="63">
        <f>C43+C53+C61</f>
        <v>8297496.6586456914</v>
      </c>
      <c r="D86" s="63">
        <f>D43+D53+D61</f>
        <v>6929265.4161515599</v>
      </c>
      <c r="E86" s="63">
        <f>E43+E53+E61</f>
        <v>8464623.0489713196</v>
      </c>
      <c r="F86" s="63">
        <f>F43+F53+F61</f>
        <v>10425047.667532129</v>
      </c>
      <c r="G86" s="63">
        <f>G43+G53+G61</f>
        <v>9419255.4631319065</v>
      </c>
    </row>
    <row r="87" spans="2:11" x14ac:dyDescent="0.7">
      <c r="B87" s="61" t="s">
        <v>241</v>
      </c>
      <c r="C87" s="65">
        <f>C85/C86</f>
        <v>0.99985642092925675</v>
      </c>
      <c r="D87" s="65">
        <f t="shared" ref="D87:F87" si="2">D85/D86</f>
        <v>0.99984793801528571</v>
      </c>
      <c r="E87" s="65">
        <f t="shared" si="2"/>
        <v>0.99987814351687754</v>
      </c>
      <c r="F87" s="65">
        <f t="shared" si="2"/>
        <v>0.9998967103156714</v>
      </c>
      <c r="G87" s="65">
        <f t="shared" ref="G87" si="3">G85/G86</f>
        <v>0.99991004619410162</v>
      </c>
    </row>
    <row r="88" spans="2:11" x14ac:dyDescent="0.7">
      <c r="B88" s="19"/>
    </row>
    <row r="89" spans="2:11" x14ac:dyDescent="0.7"/>
    <row r="90" spans="2:11" x14ac:dyDescent="0.7"/>
    <row r="91" spans="2:11" x14ac:dyDescent="0.7"/>
    <row r="92" spans="2:11" x14ac:dyDescent="0.7"/>
    <row r="93" spans="2:11" x14ac:dyDescent="0.7"/>
    <row r="94" spans="2:11" x14ac:dyDescent="0.7"/>
    <row r="95" spans="2:11" x14ac:dyDescent="0.7"/>
    <row r="96" spans="2:11" x14ac:dyDescent="0.7"/>
    <row r="97" x14ac:dyDescent="0.7"/>
  </sheetData>
  <mergeCells count="25">
    <mergeCell ref="E18:M18"/>
    <mergeCell ref="B1:M1"/>
    <mergeCell ref="B2:M17"/>
    <mergeCell ref="B42:B43"/>
    <mergeCell ref="E29:M29"/>
    <mergeCell ref="E39:M39"/>
    <mergeCell ref="E38:M38"/>
    <mergeCell ref="E37:M37"/>
    <mergeCell ref="E36:M36"/>
    <mergeCell ref="E35:M35"/>
    <mergeCell ref="E34:M34"/>
    <mergeCell ref="E33:M33"/>
    <mergeCell ref="E32:M32"/>
    <mergeCell ref="E31:M31"/>
    <mergeCell ref="E30:M30"/>
    <mergeCell ref="E28:M28"/>
    <mergeCell ref="E22:M22"/>
    <mergeCell ref="E21:M21"/>
    <mergeCell ref="E20:M20"/>
    <mergeCell ref="E19:M19"/>
    <mergeCell ref="E27:M27"/>
    <mergeCell ref="E26:M26"/>
    <mergeCell ref="E25:M25"/>
    <mergeCell ref="E24:M24"/>
    <mergeCell ref="E23:M23"/>
  </mergeCells>
  <phoneticPr fontId="29"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73F51-1280-46F5-A222-082C5046A3B7}">
  <sheetPr>
    <tabColor rgb="FF1739E5"/>
  </sheetPr>
  <dimension ref="A1:S72"/>
  <sheetViews>
    <sheetView showGridLines="0" zoomScale="80" zoomScaleNormal="80" workbookViewId="0">
      <selection activeCell="F71" sqref="F71"/>
    </sheetView>
  </sheetViews>
  <sheetFormatPr defaultColWidth="0" defaultRowHeight="20" zeroHeight="1" x14ac:dyDescent="0.7"/>
  <cols>
    <col min="1" max="1" width="9.1796875" style="30" customWidth="1"/>
    <col min="2" max="2" width="60.7265625" style="30" bestFit="1" customWidth="1"/>
    <col min="3" max="5" width="12.81640625" style="34" customWidth="1"/>
    <col min="6" max="6" width="28" style="30" bestFit="1" customWidth="1"/>
    <col min="7" max="9" width="18.54296875" style="30" customWidth="1"/>
    <col min="10" max="19" width="9.1796875" style="30" customWidth="1"/>
    <col min="20" max="16384" width="9.1796875" style="30" hidden="1"/>
  </cols>
  <sheetData>
    <row r="1" spans="1:17" s="11" customFormat="1" ht="23.25" customHeight="1" x14ac:dyDescent="0.7">
      <c r="A1" s="140" t="s">
        <v>161</v>
      </c>
      <c r="B1" s="140"/>
      <c r="C1" s="140"/>
      <c r="D1" s="140"/>
      <c r="E1" s="140"/>
      <c r="F1" s="140"/>
      <c r="G1" s="140"/>
      <c r="H1" s="140"/>
      <c r="I1" s="140"/>
      <c r="J1" s="140"/>
      <c r="K1" s="140"/>
      <c r="L1" s="140"/>
      <c r="M1" s="26"/>
      <c r="N1" s="26"/>
      <c r="O1" s="26"/>
      <c r="P1" s="26"/>
      <c r="Q1" s="26"/>
    </row>
    <row r="2" spans="1:17" s="11" customFormat="1" ht="20.5" customHeight="1" x14ac:dyDescent="0.7">
      <c r="A2" s="140"/>
      <c r="B2" s="140"/>
      <c r="C2" s="140"/>
      <c r="D2" s="140"/>
      <c r="E2" s="140"/>
      <c r="F2" s="140"/>
      <c r="G2" s="140"/>
      <c r="H2" s="140"/>
      <c r="I2" s="140"/>
      <c r="J2" s="140"/>
      <c r="K2" s="140"/>
      <c r="L2" s="140"/>
      <c r="M2" s="26"/>
      <c r="N2" s="26"/>
      <c r="O2" s="26"/>
      <c r="P2" s="26"/>
      <c r="Q2" s="26"/>
    </row>
    <row r="3" spans="1:17" s="11" customFormat="1" ht="20.5" customHeight="1" x14ac:dyDescent="0.7">
      <c r="A3" s="140"/>
      <c r="B3" s="140"/>
      <c r="C3" s="140"/>
      <c r="D3" s="140"/>
      <c r="E3" s="140"/>
      <c r="F3" s="140"/>
      <c r="G3" s="140"/>
      <c r="H3" s="140"/>
      <c r="I3" s="140"/>
      <c r="J3" s="140"/>
      <c r="K3" s="140"/>
      <c r="L3" s="140"/>
      <c r="M3" s="26"/>
      <c r="N3" s="26"/>
      <c r="O3" s="26"/>
      <c r="P3" s="26"/>
      <c r="Q3" s="26"/>
    </row>
    <row r="4" spans="1:17" s="11" customFormat="1" ht="22.15" customHeight="1" x14ac:dyDescent="0.7">
      <c r="A4" s="140"/>
      <c r="B4" s="140"/>
      <c r="C4" s="140"/>
      <c r="D4" s="140"/>
      <c r="E4" s="140"/>
      <c r="F4" s="140"/>
      <c r="G4" s="140"/>
      <c r="H4" s="140"/>
      <c r="I4" s="140"/>
      <c r="J4" s="140"/>
      <c r="K4" s="140"/>
      <c r="L4" s="140"/>
      <c r="M4" s="26"/>
      <c r="N4" s="26"/>
      <c r="O4" s="26"/>
      <c r="P4" s="26"/>
      <c r="Q4" s="26"/>
    </row>
    <row r="5" spans="1:17" s="11" customFormat="1" ht="21" customHeight="1" x14ac:dyDescent="0.7">
      <c r="A5" s="140"/>
      <c r="B5" s="140"/>
      <c r="C5" s="140"/>
      <c r="D5" s="140"/>
      <c r="E5" s="140"/>
      <c r="F5" s="140"/>
      <c r="G5" s="140"/>
      <c r="H5" s="140"/>
      <c r="I5" s="140"/>
      <c r="J5" s="140"/>
      <c r="K5" s="140"/>
      <c r="L5" s="140"/>
      <c r="M5" s="26"/>
      <c r="N5" s="26"/>
      <c r="O5" s="26"/>
      <c r="P5" s="26"/>
      <c r="Q5" s="26"/>
    </row>
    <row r="6" spans="1:17" x14ac:dyDescent="0.7"/>
    <row r="7" spans="1:17" ht="40" x14ac:dyDescent="0.7">
      <c r="C7" s="35" t="s">
        <v>51</v>
      </c>
      <c r="D7" s="35" t="s">
        <v>9</v>
      </c>
      <c r="E7" s="97" t="s">
        <v>53</v>
      </c>
      <c r="F7" s="99" t="s">
        <v>497</v>
      </c>
      <c r="G7" s="99" t="s">
        <v>491</v>
      </c>
      <c r="H7" s="99" t="s">
        <v>492</v>
      </c>
      <c r="I7" s="99" t="s">
        <v>493</v>
      </c>
    </row>
    <row r="8" spans="1:17" x14ac:dyDescent="0.7">
      <c r="B8" s="31" t="s">
        <v>8</v>
      </c>
      <c r="C8" s="38">
        <v>1619</v>
      </c>
      <c r="D8" s="38">
        <v>1741</v>
      </c>
      <c r="E8" s="98">
        <v>1835</v>
      </c>
      <c r="F8" s="38"/>
      <c r="G8" s="96"/>
      <c r="H8" s="38" t="s">
        <v>501</v>
      </c>
      <c r="I8" s="100">
        <v>0</v>
      </c>
    </row>
    <row r="9" spans="1:17" x14ac:dyDescent="0.7"/>
    <row r="10" spans="1:17" x14ac:dyDescent="0.7">
      <c r="B10" s="141" t="s">
        <v>10</v>
      </c>
      <c r="C10" s="142"/>
      <c r="D10" s="142"/>
      <c r="E10" s="143"/>
      <c r="F10" s="141"/>
      <c r="G10" s="142"/>
      <c r="H10" s="142"/>
      <c r="I10" s="143"/>
    </row>
    <row r="11" spans="1:17" x14ac:dyDescent="0.7">
      <c r="B11" s="32" t="s">
        <v>11</v>
      </c>
      <c r="C11" s="36">
        <v>0.61457689932056825</v>
      </c>
      <c r="D11" s="36">
        <v>0.62722573233773693</v>
      </c>
      <c r="E11" s="36">
        <v>0.61799999999999999</v>
      </c>
      <c r="F11" s="38"/>
      <c r="G11" s="96"/>
      <c r="H11" s="38" t="s">
        <v>502</v>
      </c>
      <c r="I11" s="100">
        <v>0</v>
      </c>
    </row>
    <row r="12" spans="1:17" x14ac:dyDescent="0.7">
      <c r="B12" s="32" t="s">
        <v>12</v>
      </c>
      <c r="C12" s="36">
        <v>0.23533045089561458</v>
      </c>
      <c r="D12" s="36">
        <v>0.21022400919012063</v>
      </c>
      <c r="E12" s="36">
        <v>0.19900000000000001</v>
      </c>
      <c r="F12" s="38"/>
      <c r="G12" s="96"/>
      <c r="H12" s="38" t="s">
        <v>502</v>
      </c>
      <c r="I12" s="100">
        <v>0</v>
      </c>
    </row>
    <row r="13" spans="1:17" x14ac:dyDescent="0.7">
      <c r="B13" s="32" t="s">
        <v>13</v>
      </c>
      <c r="C13" s="36">
        <v>0.11241507103150093</v>
      </c>
      <c r="D13" s="36">
        <v>0.11430212521539346</v>
      </c>
      <c r="E13" s="36">
        <v>0.11700000000000001</v>
      </c>
      <c r="F13" s="38"/>
      <c r="G13" s="96"/>
      <c r="H13" s="38" t="s">
        <v>502</v>
      </c>
      <c r="I13" s="100">
        <v>0</v>
      </c>
    </row>
    <row r="14" spans="1:17" x14ac:dyDescent="0.7">
      <c r="B14" s="32" t="s">
        <v>14</v>
      </c>
      <c r="C14" s="36">
        <v>2.4088943792464484E-2</v>
      </c>
      <c r="D14" s="36">
        <v>3.2739804709936815E-2</v>
      </c>
      <c r="E14" s="36">
        <v>0.05</v>
      </c>
      <c r="F14" s="38"/>
      <c r="G14" s="96"/>
      <c r="H14" s="38" t="s">
        <v>502</v>
      </c>
      <c r="I14" s="100">
        <v>0</v>
      </c>
    </row>
    <row r="15" spans="1:17" x14ac:dyDescent="0.7">
      <c r="B15" s="32" t="s">
        <v>15</v>
      </c>
      <c r="C15" s="36">
        <v>1.3588634959851761E-2</v>
      </c>
      <c r="D15" s="36">
        <v>1.5508328546812177E-2</v>
      </c>
      <c r="E15" s="36">
        <v>1.6E-2</v>
      </c>
      <c r="F15" s="38"/>
      <c r="G15" s="96"/>
      <c r="H15" s="38" t="s">
        <v>502</v>
      </c>
      <c r="I15" s="100">
        <v>0</v>
      </c>
    </row>
    <row r="16" spans="1:17" x14ac:dyDescent="0.7"/>
    <row r="17" spans="2:9" x14ac:dyDescent="0.7">
      <c r="B17" s="141" t="s">
        <v>16</v>
      </c>
      <c r="C17" s="142"/>
      <c r="D17" s="142"/>
      <c r="E17" s="143"/>
      <c r="F17" s="141"/>
      <c r="G17" s="142"/>
      <c r="H17" s="142"/>
      <c r="I17" s="143"/>
    </row>
    <row r="18" spans="2:9" x14ac:dyDescent="0.7">
      <c r="B18" s="33" t="s">
        <v>17</v>
      </c>
      <c r="C18" s="37">
        <v>4.3236565781346508E-3</v>
      </c>
      <c r="D18" s="37">
        <v>1.7231476163124641E-3</v>
      </c>
      <c r="E18" s="37">
        <v>5.0000000000000001E-3</v>
      </c>
      <c r="F18" s="38"/>
      <c r="G18" s="96"/>
      <c r="H18" s="38" t="s">
        <v>503</v>
      </c>
      <c r="I18" s="100" t="s">
        <v>504</v>
      </c>
    </row>
    <row r="19" spans="2:9" x14ac:dyDescent="0.7">
      <c r="B19" s="33" t="s">
        <v>18</v>
      </c>
      <c r="C19" s="37">
        <v>0.19518221124150711</v>
      </c>
      <c r="D19" s="37">
        <v>0.19931074095347501</v>
      </c>
      <c r="E19" s="37">
        <v>0.192</v>
      </c>
      <c r="F19" s="38"/>
      <c r="G19" s="96"/>
      <c r="H19" s="38" t="s">
        <v>503</v>
      </c>
      <c r="I19" s="100" t="s">
        <v>504</v>
      </c>
    </row>
    <row r="20" spans="2:9" x14ac:dyDescent="0.7">
      <c r="B20" s="33" t="s">
        <v>19</v>
      </c>
      <c r="C20" s="37">
        <v>0.40086473131562694</v>
      </c>
      <c r="D20" s="37">
        <v>0.40493968983342904</v>
      </c>
      <c r="E20" s="37">
        <v>0.40200000000000002</v>
      </c>
      <c r="F20" s="38"/>
      <c r="G20" s="96"/>
      <c r="H20" s="38" t="s">
        <v>503</v>
      </c>
      <c r="I20" s="100" t="s">
        <v>504</v>
      </c>
    </row>
    <row r="21" spans="2:9" x14ac:dyDescent="0.7">
      <c r="B21" s="33" t="s">
        <v>20</v>
      </c>
      <c r="C21" s="37">
        <v>0.22668313773934529</v>
      </c>
      <c r="D21" s="37">
        <v>0.22458357265939116</v>
      </c>
      <c r="E21" s="37">
        <v>0.23699999999999999</v>
      </c>
      <c r="F21" s="38"/>
      <c r="G21" s="96"/>
      <c r="H21" s="38" t="s">
        <v>503</v>
      </c>
      <c r="I21" s="100" t="s">
        <v>504</v>
      </c>
    </row>
    <row r="22" spans="2:9" x14ac:dyDescent="0.7">
      <c r="B22" s="33" t="s">
        <v>21</v>
      </c>
      <c r="C22" s="37">
        <v>0.14268066707844348</v>
      </c>
      <c r="D22" s="37">
        <v>0.14072372199885125</v>
      </c>
      <c r="E22" s="37">
        <v>0.13600000000000001</v>
      </c>
      <c r="F22" s="38"/>
      <c r="G22" s="96"/>
      <c r="H22" s="38" t="s">
        <v>503</v>
      </c>
      <c r="I22" s="100" t="s">
        <v>504</v>
      </c>
    </row>
    <row r="23" spans="2:9" x14ac:dyDescent="0.7">
      <c r="B23" s="33" t="s">
        <v>22</v>
      </c>
      <c r="C23" s="37">
        <v>3.0265596046942556E-2</v>
      </c>
      <c r="D23" s="37">
        <v>2.8719126938541069E-2</v>
      </c>
      <c r="E23" s="37">
        <v>2.9000000000000001E-2</v>
      </c>
      <c r="F23" s="38"/>
      <c r="G23" s="96"/>
      <c r="H23" s="38" t="s">
        <v>503</v>
      </c>
      <c r="I23" s="100" t="s">
        <v>504</v>
      </c>
    </row>
    <row r="24" spans="2:9" x14ac:dyDescent="0.7"/>
    <row r="25" spans="2:9" x14ac:dyDescent="0.7">
      <c r="B25" s="141" t="s">
        <v>23</v>
      </c>
      <c r="C25" s="142"/>
      <c r="D25" s="142"/>
      <c r="E25" s="143"/>
      <c r="F25" s="141"/>
      <c r="G25" s="142"/>
      <c r="H25" s="142"/>
      <c r="I25" s="143"/>
    </row>
    <row r="26" spans="2:9" x14ac:dyDescent="0.7">
      <c r="B26" s="33" t="s">
        <v>24</v>
      </c>
      <c r="C26" s="37">
        <v>0.88264360716491663</v>
      </c>
      <c r="D26" s="37">
        <v>0.87018954623779432</v>
      </c>
      <c r="E26" s="37">
        <v>0.877</v>
      </c>
      <c r="F26" s="38"/>
      <c r="G26" s="96"/>
      <c r="H26" s="38" t="s">
        <v>505</v>
      </c>
      <c r="I26" s="100">
        <v>0</v>
      </c>
    </row>
    <row r="27" spans="2:9" x14ac:dyDescent="0.7">
      <c r="B27" s="33" t="s">
        <v>25</v>
      </c>
      <c r="C27" s="37">
        <v>0.11735639283508338</v>
      </c>
      <c r="D27" s="37">
        <v>0.12981045376220562</v>
      </c>
      <c r="E27" s="37">
        <v>0.123</v>
      </c>
      <c r="F27" s="38"/>
      <c r="G27" s="96"/>
      <c r="H27" s="38" t="s">
        <v>505</v>
      </c>
      <c r="I27" s="100">
        <v>0</v>
      </c>
    </row>
    <row r="28" spans="2:9" x14ac:dyDescent="0.7"/>
    <row r="29" spans="2:9" x14ac:dyDescent="0.7">
      <c r="B29" s="141" t="s">
        <v>26</v>
      </c>
      <c r="C29" s="142"/>
      <c r="D29" s="142"/>
      <c r="E29" s="143"/>
      <c r="F29" s="141"/>
      <c r="G29" s="142"/>
      <c r="H29" s="142"/>
      <c r="I29" s="143"/>
    </row>
    <row r="30" spans="2:9" x14ac:dyDescent="0.7">
      <c r="B30" s="33" t="s">
        <v>27</v>
      </c>
      <c r="C30" s="38">
        <v>462</v>
      </c>
      <c r="D30" s="38">
        <v>418</v>
      </c>
      <c r="E30" s="38">
        <v>413</v>
      </c>
      <c r="F30" s="38"/>
      <c r="G30" s="96"/>
      <c r="H30" s="38" t="s">
        <v>506</v>
      </c>
      <c r="I30" s="100">
        <v>0</v>
      </c>
    </row>
    <row r="31" spans="2:9" x14ac:dyDescent="0.7">
      <c r="B31" s="33" t="s">
        <v>28</v>
      </c>
      <c r="C31" s="38">
        <v>211</v>
      </c>
      <c r="D31" s="38">
        <v>286</v>
      </c>
      <c r="E31" s="38">
        <v>278</v>
      </c>
      <c r="F31" s="38"/>
      <c r="G31" s="96"/>
      <c r="H31" s="38" t="s">
        <v>506</v>
      </c>
      <c r="I31" s="100">
        <v>0</v>
      </c>
    </row>
    <row r="32" spans="2:9" x14ac:dyDescent="0.7">
      <c r="B32" s="33" t="s">
        <v>29</v>
      </c>
      <c r="C32" s="37">
        <v>6.8000000000000005E-2</v>
      </c>
      <c r="D32" s="37">
        <v>8.3799999999999999E-2</v>
      </c>
      <c r="E32" s="37">
        <v>8.2199999999999995E-2</v>
      </c>
      <c r="F32" s="38"/>
      <c r="G32" s="96"/>
      <c r="H32" s="38" t="s">
        <v>506</v>
      </c>
      <c r="I32" s="100">
        <v>0</v>
      </c>
    </row>
    <row r="33" spans="2:9" x14ac:dyDescent="0.7"/>
    <row r="34" spans="2:9" x14ac:dyDescent="0.7">
      <c r="B34" s="139" t="s">
        <v>163</v>
      </c>
      <c r="C34" s="139"/>
      <c r="D34" s="139"/>
      <c r="E34" s="139"/>
      <c r="F34" s="141"/>
      <c r="G34" s="142"/>
      <c r="H34" s="142"/>
      <c r="I34" s="143"/>
    </row>
    <row r="35" spans="2:9" x14ac:dyDescent="0.7">
      <c r="B35" s="33" t="s">
        <v>30</v>
      </c>
      <c r="C35" s="37">
        <v>0.45460160592958615</v>
      </c>
      <c r="D35" s="37">
        <v>0.45893164847788626</v>
      </c>
      <c r="E35" s="37">
        <v>0.48399999999999999</v>
      </c>
      <c r="F35" s="38"/>
      <c r="G35" s="96"/>
      <c r="H35" s="38" t="s">
        <v>503</v>
      </c>
      <c r="I35" s="100" t="s">
        <v>507</v>
      </c>
    </row>
    <row r="36" spans="2:9" x14ac:dyDescent="0.7">
      <c r="B36" s="33" t="s">
        <v>31</v>
      </c>
      <c r="C36" s="37">
        <v>0.54539839407041379</v>
      </c>
      <c r="D36" s="37">
        <v>0.54106835152211374</v>
      </c>
      <c r="E36" s="37">
        <v>0.51600000000000001</v>
      </c>
      <c r="F36" s="38"/>
      <c r="G36" s="96"/>
      <c r="H36" s="38" t="s">
        <v>503</v>
      </c>
      <c r="I36" s="100" t="s">
        <v>507</v>
      </c>
    </row>
    <row r="37" spans="2:9" x14ac:dyDescent="0.7"/>
    <row r="38" spans="2:9" x14ac:dyDescent="0.7">
      <c r="B38" s="139" t="s">
        <v>162</v>
      </c>
      <c r="C38" s="139"/>
      <c r="D38" s="139"/>
      <c r="E38" s="139"/>
      <c r="F38" s="141"/>
      <c r="G38" s="142"/>
      <c r="H38" s="142"/>
      <c r="I38" s="143"/>
    </row>
    <row r="39" spans="2:9" x14ac:dyDescent="0.7">
      <c r="B39" s="33" t="s">
        <v>32</v>
      </c>
      <c r="C39" s="37">
        <v>0.81799999999999995</v>
      </c>
      <c r="D39" s="37">
        <v>0.86599999999999999</v>
      </c>
      <c r="E39" s="37">
        <v>0.86720554272517325</v>
      </c>
      <c r="F39" s="38" t="s">
        <v>516</v>
      </c>
      <c r="G39" s="96"/>
      <c r="H39" s="38" t="s">
        <v>503</v>
      </c>
      <c r="I39" s="100" t="s">
        <v>508</v>
      </c>
    </row>
    <row r="40" spans="2:9" x14ac:dyDescent="0.7">
      <c r="B40" s="33" t="s">
        <v>33</v>
      </c>
      <c r="C40" s="37">
        <v>5.2999999999999999E-2</v>
      </c>
      <c r="D40" s="37">
        <v>6.8000000000000005E-2</v>
      </c>
      <c r="E40" s="37">
        <v>6.9284064665127015E-2</v>
      </c>
      <c r="F40" s="38" t="s">
        <v>516</v>
      </c>
      <c r="G40" s="96"/>
      <c r="H40" s="38" t="s">
        <v>503</v>
      </c>
      <c r="I40" s="100" t="s">
        <v>508</v>
      </c>
    </row>
    <row r="41" spans="2:9" x14ac:dyDescent="0.7">
      <c r="B41" s="33" t="s">
        <v>34</v>
      </c>
      <c r="C41" s="37">
        <v>3.3000000000000002E-2</v>
      </c>
      <c r="D41" s="37">
        <v>3.5999999999999997E-2</v>
      </c>
      <c r="E41" s="37">
        <v>3.0600461893764433E-2</v>
      </c>
      <c r="F41" s="38" t="s">
        <v>516</v>
      </c>
      <c r="G41" s="96"/>
      <c r="H41" s="38" t="s">
        <v>503</v>
      </c>
      <c r="I41" s="100" t="s">
        <v>508</v>
      </c>
    </row>
    <row r="42" spans="2:9" x14ac:dyDescent="0.7">
      <c r="B42" s="33" t="s">
        <v>35</v>
      </c>
      <c r="C42" s="37">
        <v>1.4E-2</v>
      </c>
      <c r="D42" s="37">
        <v>2.1999999999999999E-2</v>
      </c>
      <c r="E42" s="37">
        <v>2.6558891454965358E-2</v>
      </c>
      <c r="F42" s="38" t="s">
        <v>516</v>
      </c>
      <c r="G42" s="96"/>
      <c r="H42" s="38" t="s">
        <v>503</v>
      </c>
      <c r="I42" s="100" t="s">
        <v>508</v>
      </c>
    </row>
    <row r="43" spans="2:9" x14ac:dyDescent="0.7">
      <c r="B43" s="33" t="s">
        <v>36</v>
      </c>
      <c r="C43" s="37">
        <v>7.0000000000000001E-3</v>
      </c>
      <c r="D43" s="37">
        <v>8.0000000000000002E-3</v>
      </c>
      <c r="E43" s="37">
        <v>6.3510392609699767E-3</v>
      </c>
      <c r="F43" s="38" t="s">
        <v>516</v>
      </c>
      <c r="G43" s="96"/>
      <c r="H43" s="38" t="s">
        <v>503</v>
      </c>
      <c r="I43" s="100" t="s">
        <v>508</v>
      </c>
    </row>
    <row r="44" spans="2:9" x14ac:dyDescent="0.7"/>
    <row r="45" spans="2:9" x14ac:dyDescent="0.7">
      <c r="B45" s="138" t="s">
        <v>37</v>
      </c>
      <c r="C45" s="138"/>
      <c r="D45" s="138"/>
      <c r="E45" s="138"/>
      <c r="F45" s="141"/>
      <c r="G45" s="142"/>
      <c r="H45" s="142"/>
      <c r="I45" s="143"/>
    </row>
    <row r="46" spans="2:9" x14ac:dyDescent="0.7">
      <c r="B46" s="33" t="s">
        <v>38</v>
      </c>
      <c r="C46" s="37">
        <v>0.249</v>
      </c>
      <c r="D46" s="37">
        <v>0.224</v>
      </c>
      <c r="E46" s="37">
        <v>0.18099999999999999</v>
      </c>
      <c r="F46" s="38" t="s">
        <v>514</v>
      </c>
      <c r="G46" s="96"/>
      <c r="H46" s="38" t="s">
        <v>509</v>
      </c>
      <c r="I46" s="100" t="s">
        <v>507</v>
      </c>
    </row>
    <row r="47" spans="2:9" x14ac:dyDescent="0.7">
      <c r="B47" s="33" t="s">
        <v>39</v>
      </c>
      <c r="C47" s="37">
        <v>0.22900000000000001</v>
      </c>
      <c r="D47" s="37">
        <v>0.20599999999999999</v>
      </c>
      <c r="E47" s="37">
        <v>0.14099999999999999</v>
      </c>
      <c r="F47" s="38" t="s">
        <v>514</v>
      </c>
      <c r="G47" s="96"/>
      <c r="H47" s="38" t="s">
        <v>509</v>
      </c>
      <c r="I47" s="100" t="s">
        <v>507</v>
      </c>
    </row>
    <row r="48" spans="2:9" x14ac:dyDescent="0.7">
      <c r="B48" s="33" t="s">
        <v>40</v>
      </c>
      <c r="C48" s="37">
        <v>0.49099999999999999</v>
      </c>
      <c r="D48" s="37">
        <v>0.374</v>
      </c>
      <c r="E48" s="37">
        <v>0.36299999999999999</v>
      </c>
      <c r="F48" s="38" t="s">
        <v>514</v>
      </c>
      <c r="G48" s="96"/>
      <c r="H48" s="38" t="s">
        <v>509</v>
      </c>
      <c r="I48" s="100" t="s">
        <v>507</v>
      </c>
    </row>
    <row r="49" spans="2:9" x14ac:dyDescent="0.7">
      <c r="B49" s="33" t="s">
        <v>41</v>
      </c>
      <c r="C49" s="37">
        <v>0.32700000000000001</v>
      </c>
      <c r="D49" s="37">
        <v>0.29799999999999999</v>
      </c>
      <c r="E49" s="37">
        <v>0.17100000000000001</v>
      </c>
      <c r="F49" s="38" t="s">
        <v>514</v>
      </c>
      <c r="G49" s="96"/>
      <c r="H49" s="38" t="s">
        <v>509</v>
      </c>
      <c r="I49" s="100" t="s">
        <v>507</v>
      </c>
    </row>
    <row r="50" spans="2:9" x14ac:dyDescent="0.7"/>
    <row r="51" spans="2:9" x14ac:dyDescent="0.7">
      <c r="B51" s="138" t="s">
        <v>164</v>
      </c>
      <c r="C51" s="138"/>
      <c r="D51" s="138"/>
      <c r="E51" s="138"/>
      <c r="F51" s="141"/>
      <c r="G51" s="142"/>
      <c r="H51" s="142"/>
      <c r="I51" s="143"/>
    </row>
    <row r="52" spans="2:9" x14ac:dyDescent="0.7">
      <c r="B52" s="33" t="s">
        <v>42</v>
      </c>
      <c r="C52" s="37">
        <v>0.15</v>
      </c>
      <c r="D52" s="37">
        <v>0.1234922458357266</v>
      </c>
      <c r="E52" s="37">
        <v>0.16200000000000001</v>
      </c>
      <c r="F52" s="38" t="s">
        <v>515</v>
      </c>
      <c r="G52" s="96"/>
      <c r="H52" s="38" t="s">
        <v>510</v>
      </c>
      <c r="I52" s="100" t="s">
        <v>508</v>
      </c>
    </row>
    <row r="53" spans="2:9" x14ac:dyDescent="0.7">
      <c r="B53" s="33" t="s">
        <v>38</v>
      </c>
      <c r="C53" s="37">
        <v>0.22700000000000001</v>
      </c>
      <c r="D53" s="37">
        <v>0.11799999999999999</v>
      </c>
      <c r="E53" s="37">
        <v>0.14399999999999999</v>
      </c>
      <c r="F53" s="38" t="s">
        <v>515</v>
      </c>
      <c r="G53" s="96"/>
      <c r="H53" s="38" t="s">
        <v>509</v>
      </c>
      <c r="I53" s="100" t="s">
        <v>508</v>
      </c>
    </row>
    <row r="54" spans="2:9" x14ac:dyDescent="0.7">
      <c r="B54" s="33" t="s">
        <v>39</v>
      </c>
      <c r="C54" s="37">
        <v>0.16200000000000001</v>
      </c>
      <c r="D54" s="37">
        <v>0.16300000000000001</v>
      </c>
      <c r="E54" s="37">
        <v>0.16900000000000001</v>
      </c>
      <c r="F54" s="38" t="s">
        <v>515</v>
      </c>
      <c r="G54" s="96"/>
      <c r="H54" s="38" t="s">
        <v>509</v>
      </c>
      <c r="I54" s="100" t="s">
        <v>508</v>
      </c>
    </row>
    <row r="55" spans="2:9" x14ac:dyDescent="0.7"/>
    <row r="56" spans="2:9" x14ac:dyDescent="0.7">
      <c r="B56" s="138" t="s">
        <v>165</v>
      </c>
      <c r="C56" s="138"/>
      <c r="D56" s="138"/>
      <c r="E56" s="138"/>
      <c r="F56" s="141"/>
      <c r="G56" s="142"/>
      <c r="H56" s="142"/>
      <c r="I56" s="143"/>
    </row>
    <row r="57" spans="2:9" x14ac:dyDescent="0.7">
      <c r="B57" s="33" t="s">
        <v>166</v>
      </c>
      <c r="C57" s="39">
        <v>41</v>
      </c>
      <c r="D57" s="39">
        <v>61</v>
      </c>
      <c r="E57" s="39">
        <v>35</v>
      </c>
      <c r="F57" s="38"/>
      <c r="G57" s="96" t="s">
        <v>494</v>
      </c>
      <c r="H57" s="38">
        <v>0</v>
      </c>
      <c r="I57" s="100" t="s">
        <v>511</v>
      </c>
    </row>
    <row r="58" spans="2:9" x14ac:dyDescent="0.7">
      <c r="B58" s="33" t="s">
        <v>43</v>
      </c>
      <c r="C58" s="85">
        <v>29500.15</v>
      </c>
      <c r="D58" s="85">
        <v>118022.7999658203</v>
      </c>
      <c r="E58" s="85">
        <v>60221.38</v>
      </c>
      <c r="F58" s="38"/>
      <c r="G58" s="96" t="s">
        <v>494</v>
      </c>
      <c r="H58" s="38">
        <v>0</v>
      </c>
      <c r="I58" s="100" t="s">
        <v>511</v>
      </c>
    </row>
    <row r="59" spans="2:9" x14ac:dyDescent="0.7">
      <c r="B59" s="33" t="s">
        <v>44</v>
      </c>
      <c r="C59" s="85">
        <v>10502.4</v>
      </c>
      <c r="D59" s="85">
        <v>23828.760000000002</v>
      </c>
      <c r="E59" s="85">
        <v>16629</v>
      </c>
      <c r="F59" s="38"/>
      <c r="G59" s="96" t="s">
        <v>494</v>
      </c>
      <c r="H59" s="38">
        <v>0</v>
      </c>
      <c r="I59" s="100" t="s">
        <v>511</v>
      </c>
    </row>
    <row r="60" spans="2:9" x14ac:dyDescent="0.7"/>
    <row r="61" spans="2:9" x14ac:dyDescent="0.7">
      <c r="B61" s="138" t="s">
        <v>45</v>
      </c>
      <c r="C61" s="138"/>
      <c r="D61" s="138"/>
      <c r="E61" s="138"/>
      <c r="F61" s="141"/>
      <c r="G61" s="142"/>
      <c r="H61" s="142"/>
      <c r="I61" s="143"/>
    </row>
    <row r="62" spans="2:9" x14ac:dyDescent="0.7">
      <c r="B62" s="33" t="s">
        <v>166</v>
      </c>
      <c r="C62" s="38">
        <v>18</v>
      </c>
      <c r="D62" s="38">
        <v>17</v>
      </c>
      <c r="E62" s="38">
        <v>12</v>
      </c>
      <c r="F62" s="38"/>
      <c r="G62" s="96" t="s">
        <v>494</v>
      </c>
      <c r="H62" s="38">
        <v>0</v>
      </c>
      <c r="I62" s="100" t="s">
        <v>512</v>
      </c>
    </row>
    <row r="63" spans="2:9" x14ac:dyDescent="0.7">
      <c r="B63" s="33" t="s">
        <v>167</v>
      </c>
      <c r="C63" s="38" t="s">
        <v>57</v>
      </c>
      <c r="D63" s="144">
        <v>17000</v>
      </c>
      <c r="E63" s="144">
        <v>12000</v>
      </c>
      <c r="F63" s="38"/>
      <c r="G63" s="96" t="s">
        <v>494</v>
      </c>
      <c r="H63" s="38">
        <v>0</v>
      </c>
      <c r="I63" s="100" t="s">
        <v>512</v>
      </c>
    </row>
    <row r="64" spans="2:9" x14ac:dyDescent="0.7"/>
    <row r="65" spans="2:9" x14ac:dyDescent="0.7">
      <c r="B65" s="138" t="s">
        <v>46</v>
      </c>
      <c r="C65" s="138"/>
      <c r="D65" s="138"/>
      <c r="E65" s="138"/>
      <c r="F65" s="141"/>
      <c r="G65" s="142"/>
      <c r="H65" s="142"/>
      <c r="I65" s="143"/>
    </row>
    <row r="66" spans="2:9" x14ac:dyDescent="0.7">
      <c r="B66" s="33" t="s">
        <v>168</v>
      </c>
      <c r="C66" s="39">
        <v>650</v>
      </c>
      <c r="D66" s="39">
        <v>500.5</v>
      </c>
      <c r="E66" s="39">
        <v>919</v>
      </c>
      <c r="F66" s="38"/>
      <c r="G66" s="96" t="s">
        <v>494</v>
      </c>
      <c r="H66" s="38">
        <v>0</v>
      </c>
      <c r="I66" s="100" t="s">
        <v>513</v>
      </c>
    </row>
    <row r="67" spans="2:9" x14ac:dyDescent="0.7">
      <c r="B67" s="33" t="s">
        <v>169</v>
      </c>
      <c r="C67" s="38" t="s">
        <v>57</v>
      </c>
      <c r="D67" s="144">
        <v>7589</v>
      </c>
      <c r="E67" s="145">
        <v>10112.41</v>
      </c>
      <c r="F67" s="38"/>
      <c r="G67" s="96" t="s">
        <v>494</v>
      </c>
      <c r="H67" s="38">
        <v>0</v>
      </c>
      <c r="I67" s="100" t="s">
        <v>513</v>
      </c>
    </row>
    <row r="68" spans="2:9" x14ac:dyDescent="0.7">
      <c r="B68" s="33" t="s">
        <v>170</v>
      </c>
      <c r="C68" s="38" t="s">
        <v>57</v>
      </c>
      <c r="D68" s="38">
        <v>3426</v>
      </c>
      <c r="E68" s="38">
        <v>3011</v>
      </c>
      <c r="F68" s="38"/>
      <c r="G68" s="96" t="s">
        <v>494</v>
      </c>
      <c r="H68" s="38">
        <v>0</v>
      </c>
      <c r="I68" s="100" t="s">
        <v>513</v>
      </c>
    </row>
    <row r="69" spans="2:9" x14ac:dyDescent="0.7"/>
    <row r="70" spans="2:9" x14ac:dyDescent="0.7"/>
    <row r="71" spans="2:9" x14ac:dyDescent="0.7"/>
    <row r="72" spans="2:9" x14ac:dyDescent="0.7"/>
  </sheetData>
  <mergeCells count="23">
    <mergeCell ref="F61:I61"/>
    <mergeCell ref="F65:I65"/>
    <mergeCell ref="F34:I34"/>
    <mergeCell ref="F38:I38"/>
    <mergeCell ref="F45:I45"/>
    <mergeCell ref="F51:I51"/>
    <mergeCell ref="F56:I56"/>
    <mergeCell ref="A1:L5"/>
    <mergeCell ref="B10:E10"/>
    <mergeCell ref="B17:E17"/>
    <mergeCell ref="B25:E25"/>
    <mergeCell ref="B29:E29"/>
    <mergeCell ref="F10:I10"/>
    <mergeCell ref="F17:I17"/>
    <mergeCell ref="F25:I25"/>
    <mergeCell ref="F29:I29"/>
    <mergeCell ref="B61:E61"/>
    <mergeCell ref="B65:E65"/>
    <mergeCell ref="B34:E34"/>
    <mergeCell ref="B38:E38"/>
    <mergeCell ref="B45:E45"/>
    <mergeCell ref="B51:E51"/>
    <mergeCell ref="B56:E5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65F8D46CF1F3E408FA9464A0CF1DDE8" ma:contentTypeVersion="16" ma:contentTypeDescription="Create a new document." ma:contentTypeScope="" ma:versionID="b4e94ee90e3e6ebe08aab23e6f89b92e">
  <xsd:schema xmlns:xsd="http://www.w3.org/2001/XMLSchema" xmlns:xs="http://www.w3.org/2001/XMLSchema" xmlns:p="http://schemas.microsoft.com/office/2006/metadata/properties" xmlns:ns2="ebc70db9-c339-46f8-935a-0e9557da2940" xmlns:ns3="9114eccd-516b-4a39-8003-0016a0be25b9" targetNamespace="http://schemas.microsoft.com/office/2006/metadata/properties" ma:root="true" ma:fieldsID="930d80c3412383d3f8898a48d3c1dd83" ns2:_="" ns3:_="">
    <xsd:import namespace="ebc70db9-c339-46f8-935a-0e9557da2940"/>
    <xsd:import namespace="9114eccd-516b-4a39-8003-0016a0be25b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c70db9-c339-46f8-935a-0e9557da2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a964857-912a-43b5-969f-6b2335b9e1e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14eccd-516b-4a39-8003-0016a0be25b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9cf5b3d-e980-4f6a-ae64-f51fbf45ffee}" ma:internalName="TaxCatchAll" ma:showField="CatchAllData" ma:web="9114eccd-516b-4a39-8003-0016a0be25b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c70db9-c339-46f8-935a-0e9557da2940">
      <Terms xmlns="http://schemas.microsoft.com/office/infopath/2007/PartnerControls"/>
    </lcf76f155ced4ddcb4097134ff3c332f>
    <TaxCatchAll xmlns="9114eccd-516b-4a39-8003-0016a0be25b9" xsi:nil="true"/>
  </documentManagement>
</p:properties>
</file>

<file path=customXml/itemProps1.xml><?xml version="1.0" encoding="utf-8"?>
<ds:datastoreItem xmlns:ds="http://schemas.openxmlformats.org/officeDocument/2006/customXml" ds:itemID="{7F7C8151-44B0-412D-AA8B-97B20A86D120}">
  <ds:schemaRefs>
    <ds:schemaRef ds:uri="http://schemas.microsoft.com/sharepoint/v3/contenttype/forms"/>
  </ds:schemaRefs>
</ds:datastoreItem>
</file>

<file path=customXml/itemProps2.xml><?xml version="1.0" encoding="utf-8"?>
<ds:datastoreItem xmlns:ds="http://schemas.openxmlformats.org/officeDocument/2006/customXml" ds:itemID="{7ABCACC7-4A87-463A-8284-433AD6F688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c70db9-c339-46f8-935a-0e9557da2940"/>
    <ds:schemaRef ds:uri="9114eccd-516b-4a39-8003-0016a0be25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E320C1-F168-4B28-947B-6D7D8A173254}">
  <ds:schemaRefs>
    <ds:schemaRef ds:uri="http://schemas.microsoft.com/office/2006/metadata/properties"/>
    <ds:schemaRef ds:uri="http://schemas.microsoft.com/office/2006/documentManagement/types"/>
    <ds:schemaRef ds:uri="http://www.w3.org/XML/1998/namespace"/>
    <ds:schemaRef ds:uri="ebc70db9-c339-46f8-935a-0e9557da2940"/>
    <ds:schemaRef ds:uri="http://schemas.microsoft.com/office/infopath/2007/PartnerControls"/>
    <ds:schemaRef ds:uri="http://purl.org/dc/terms/"/>
    <ds:schemaRef ds:uri="http://purl.org/dc/dcmitype/"/>
    <ds:schemaRef ds:uri="http://purl.org/dc/elements/1.1/"/>
    <ds:schemaRef ds:uri="9114eccd-516b-4a39-8003-0016a0be25b9"/>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Glossary</vt:lpstr>
      <vt:lpstr>Ratings</vt:lpstr>
      <vt:lpstr>Targets</vt:lpstr>
      <vt:lpstr>DMA</vt:lpstr>
      <vt:lpstr>CSA</vt:lpstr>
      <vt:lpstr>Carbon footprint</vt:lpstr>
      <vt:lpstr>People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Turnbull, Wayne</dc:creator>
  <cp:lastModifiedBy>Haigney, Isabelle</cp:lastModifiedBy>
  <dcterms:created xsi:type="dcterms:W3CDTF">2025-10-16T09:31:18Z</dcterms:created>
  <dcterms:modified xsi:type="dcterms:W3CDTF">2025-12-18T13:59:35Z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0x010100465F8D46CF1F3E408FA9464A0CF1DDE8</vt:lpwstr>
  </property>
  <property fmtid="{D5CDD505-2E9C-101B-9397-08002B2CF9AE}" pid="3" name="MediaServiceImageTags">
    <vt:lpwstr/>
  </property>
</Properties>
</file>